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Z:\全社共有\共有フォルダ\102事業\021スポーツ協会加盟団体\024調布市早朝野球連盟\2025年度／令和7年度\"/>
    </mc:Choice>
  </mc:AlternateContent>
  <xr:revisionPtr revIDLastSave="0" documentId="8_{3C778BC3-D182-4204-B268-7A32381424EA}" xr6:coauthVersionLast="47" xr6:coauthVersionMax="47" xr10:uidLastSave="{00000000-0000-0000-0000-000000000000}"/>
  <bookViews>
    <workbookView xWindow="3465" yWindow="3465" windowWidth="21600" windowHeight="11295" xr2:uid="{4C6DF216-BF23-439F-A752-0A596B75A9E8}"/>
  </bookViews>
  <sheets>
    <sheet name="試合結果記録表" sheetId="3" r:id="rId1"/>
    <sheet name="成績表" sheetId="23" r:id="rId2"/>
    <sheet name="登録順" sheetId="1" r:id="rId3"/>
    <sheet name="日程表作成用" sheetId="2" r:id="rId4"/>
  </sheets>
  <externalReferences>
    <externalReference r:id="rId5"/>
  </externalReferences>
  <definedNames>
    <definedName name="_xlnm.Print_Area" localSheetId="0">試合結果記録表!$A$1:$S$86</definedName>
    <definedName name="_xlnm.Print_Area" localSheetId="1">成績表!$A$1:$Z$20</definedName>
    <definedName name="_xlnm.Print_Area" localSheetId="3">日程表作成用!$A$1:$I$142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4" i="3" l="1"/>
  <c r="I123" i="3"/>
  <c r="C124" i="3"/>
  <c r="C123" i="3"/>
  <c r="C114" i="3"/>
  <c r="D114" i="3" s="1"/>
  <c r="C113" i="3"/>
  <c r="D113" i="3"/>
  <c r="I114" i="3"/>
  <c r="H114" i="3"/>
  <c r="I113" i="3"/>
  <c r="H113" i="3"/>
  <c r="M114" i="3"/>
  <c r="L114" i="3"/>
  <c r="K114" i="3"/>
  <c r="J114" i="3"/>
  <c r="M113" i="3"/>
  <c r="L113" i="3"/>
  <c r="K113" i="3"/>
  <c r="J113" i="3"/>
  <c r="C97" i="3"/>
  <c r="D103" i="3"/>
  <c r="C102" i="3"/>
  <c r="D102" i="3" s="1"/>
  <c r="D97" i="3"/>
  <c r="O73" i="2"/>
  <c r="AH4" i="2"/>
  <c r="AH5" i="2"/>
  <c r="AH6" i="2"/>
  <c r="AH7" i="2"/>
  <c r="AH8" i="2"/>
  <c r="AH9" i="2"/>
  <c r="AH10" i="2"/>
  <c r="AH11" i="2"/>
  <c r="AH12" i="2"/>
  <c r="AH13" i="2"/>
  <c r="AH14" i="2"/>
  <c r="AH15" i="2"/>
  <c r="AH3" i="2"/>
  <c r="AB4" i="2"/>
  <c r="AB5" i="2"/>
  <c r="AB6" i="2"/>
  <c r="AB7" i="2"/>
  <c r="AB8" i="2"/>
  <c r="AB9" i="2"/>
  <c r="AB10" i="2"/>
  <c r="AB11" i="2"/>
  <c r="AB12" i="2"/>
  <c r="AB13" i="2"/>
  <c r="AB14" i="2"/>
  <c r="AB15" i="2"/>
  <c r="AB3" i="2"/>
  <c r="F10" i="2"/>
  <c r="R4" i="2"/>
  <c r="R5" i="2"/>
  <c r="R6" i="2"/>
  <c r="R7" i="2"/>
  <c r="R8" i="2"/>
  <c r="R9" i="2"/>
  <c r="R10" i="2"/>
  <c r="R11" i="2"/>
  <c r="R12" i="2"/>
  <c r="R13" i="2"/>
  <c r="R14" i="2"/>
  <c r="R15" i="2"/>
  <c r="R3" i="2"/>
  <c r="O138" i="2"/>
  <c r="O133" i="2"/>
  <c r="O128" i="2"/>
  <c r="O123" i="2"/>
  <c r="O118" i="2"/>
  <c r="O113" i="2"/>
  <c r="O108" i="2"/>
  <c r="O103" i="2"/>
  <c r="O98" i="2"/>
  <c r="O93" i="2"/>
  <c r="O88" i="2"/>
  <c r="O83" i="2"/>
  <c r="O78" i="2"/>
  <c r="O68" i="2"/>
  <c r="O63" i="2"/>
  <c r="O58" i="2"/>
  <c r="O53" i="2"/>
  <c r="O48" i="2"/>
  <c r="O43" i="2"/>
  <c r="O38" i="2"/>
  <c r="O33" i="2"/>
  <c r="O28" i="2"/>
  <c r="O23" i="2"/>
  <c r="O18" i="2"/>
  <c r="O13" i="2"/>
  <c r="O8" i="2"/>
  <c r="O3" i="2"/>
  <c r="I78" i="3"/>
  <c r="H78" i="3"/>
  <c r="C78" i="3"/>
  <c r="D78" i="3" s="1"/>
  <c r="K78" i="3"/>
  <c r="I77" i="3"/>
  <c r="H77" i="3"/>
  <c r="C77" i="3"/>
  <c r="D77" i="3" s="1"/>
  <c r="I75" i="3"/>
  <c r="H75" i="3"/>
  <c r="C75" i="3"/>
  <c r="D75" i="3" s="1"/>
  <c r="I91" i="3"/>
  <c r="H91" i="3"/>
  <c r="C91" i="3"/>
  <c r="D91" i="3" s="1"/>
  <c r="I86" i="3"/>
  <c r="H86" i="3"/>
  <c r="C86" i="3"/>
  <c r="D86" i="3"/>
  <c r="I81" i="3"/>
  <c r="H81" i="3"/>
  <c r="C81" i="3"/>
  <c r="D81" i="3"/>
  <c r="I76" i="3"/>
  <c r="H76" i="3"/>
  <c r="C76" i="3"/>
  <c r="D76" i="3" s="1"/>
  <c r="I71" i="3"/>
  <c r="H71" i="3"/>
  <c r="C71" i="3"/>
  <c r="D71" i="3"/>
  <c r="I66" i="3"/>
  <c r="H66" i="3"/>
  <c r="C66" i="3"/>
  <c r="D66" i="3"/>
  <c r="I61" i="3"/>
  <c r="H61" i="3"/>
  <c r="C61" i="3"/>
  <c r="D61" i="3" s="1"/>
  <c r="I56" i="3"/>
  <c r="H56" i="3"/>
  <c r="C56" i="3"/>
  <c r="D56" i="3"/>
  <c r="I51" i="3"/>
  <c r="H51" i="3"/>
  <c r="C51" i="3"/>
  <c r="D51" i="3"/>
  <c r="I46" i="3"/>
  <c r="J46" i="3" s="1"/>
  <c r="H46" i="3"/>
  <c r="C46" i="3"/>
  <c r="D46" i="3" s="1"/>
  <c r="I41" i="3"/>
  <c r="H41" i="3"/>
  <c r="C41" i="3"/>
  <c r="D41" i="3"/>
  <c r="I36" i="3"/>
  <c r="H36" i="3"/>
  <c r="C36" i="3"/>
  <c r="D36" i="3"/>
  <c r="I31" i="3"/>
  <c r="H31" i="3"/>
  <c r="C31" i="3"/>
  <c r="D31" i="3" s="1"/>
  <c r="I26" i="3"/>
  <c r="H26" i="3"/>
  <c r="C26" i="3"/>
  <c r="D26" i="3"/>
  <c r="I21" i="3"/>
  <c r="H21" i="3"/>
  <c r="C21" i="3"/>
  <c r="D21" i="3"/>
  <c r="I16" i="3"/>
  <c r="J16" i="3" s="1"/>
  <c r="H16" i="3"/>
  <c r="C16" i="3"/>
  <c r="D16" i="3" s="1"/>
  <c r="I11" i="3"/>
  <c r="H11" i="3"/>
  <c r="K11" i="3"/>
  <c r="C11" i="3"/>
  <c r="D11" i="3" s="1"/>
  <c r="I6" i="3"/>
  <c r="J6" i="3"/>
  <c r="C6" i="3"/>
  <c r="D6" i="3"/>
  <c r="E97" i="2"/>
  <c r="F97" i="2"/>
  <c r="H97" i="2"/>
  <c r="E92" i="2"/>
  <c r="F92" i="2"/>
  <c r="H92" i="2"/>
  <c r="E87" i="2"/>
  <c r="F87" i="2"/>
  <c r="H87" i="2"/>
  <c r="E82" i="2"/>
  <c r="F82" i="2"/>
  <c r="H82" i="2"/>
  <c r="E77" i="2"/>
  <c r="F77" i="2"/>
  <c r="H77" i="2"/>
  <c r="E72" i="2"/>
  <c r="F72" i="2"/>
  <c r="H72" i="2"/>
  <c r="E67" i="2"/>
  <c r="F67" i="2"/>
  <c r="H67" i="2"/>
  <c r="E62" i="2"/>
  <c r="F62" i="2"/>
  <c r="H62" i="2"/>
  <c r="E57" i="2"/>
  <c r="F57" i="2"/>
  <c r="H57" i="2"/>
  <c r="E52" i="2"/>
  <c r="F52" i="2"/>
  <c r="H52" i="2"/>
  <c r="E47" i="2"/>
  <c r="F47" i="2"/>
  <c r="H47" i="2"/>
  <c r="E42" i="2"/>
  <c r="F42" i="2"/>
  <c r="H42" i="2"/>
  <c r="E37" i="2"/>
  <c r="F37" i="2"/>
  <c r="H37" i="2"/>
  <c r="E32" i="2"/>
  <c r="F32" i="2"/>
  <c r="H32" i="2"/>
  <c r="E27" i="2"/>
  <c r="F27" i="2"/>
  <c r="H27" i="2"/>
  <c r="E22" i="2"/>
  <c r="F22" i="2"/>
  <c r="H22" i="2"/>
  <c r="E17" i="2"/>
  <c r="F17" i="2"/>
  <c r="H17" i="2"/>
  <c r="E12" i="2"/>
  <c r="F12" i="2"/>
  <c r="H12" i="2"/>
  <c r="E7" i="2"/>
  <c r="F7" i="2"/>
  <c r="H7" i="2"/>
  <c r="E3" i="2"/>
  <c r="F3" i="2"/>
  <c r="H3" i="2"/>
  <c r="E4" i="2"/>
  <c r="F4" i="2"/>
  <c r="H4" i="2"/>
  <c r="E5" i="2"/>
  <c r="F5" i="2"/>
  <c r="H5" i="2"/>
  <c r="E6" i="2"/>
  <c r="F6" i="2"/>
  <c r="H6" i="2"/>
  <c r="A8" i="2"/>
  <c r="A13" i="2"/>
  <c r="A18" i="2"/>
  <c r="A23" i="2"/>
  <c r="A28" i="2"/>
  <c r="A33" i="2" s="1"/>
  <c r="A38" i="2" s="1"/>
  <c r="A43" i="2" s="1"/>
  <c r="A48" i="2" s="1"/>
  <c r="A53" i="2" s="1"/>
  <c r="A58" i="2" s="1"/>
  <c r="A63" i="2" s="1"/>
  <c r="A68" i="2" s="1"/>
  <c r="A73" i="2" s="1"/>
  <c r="A78" i="2" s="1"/>
  <c r="A83" i="2" s="1"/>
  <c r="A88" i="2" s="1"/>
  <c r="A93" i="2" s="1"/>
  <c r="A98" i="2" s="1"/>
  <c r="A103" i="2" s="1"/>
  <c r="A108" i="2" s="1"/>
  <c r="A113" i="2" s="1"/>
  <c r="A118" i="2" s="1"/>
  <c r="A123" i="2" s="1"/>
  <c r="A128" i="2" s="1"/>
  <c r="A133" i="2" s="1"/>
  <c r="E8" i="2"/>
  <c r="F8" i="2"/>
  <c r="H8" i="2"/>
  <c r="E9" i="2"/>
  <c r="F9" i="2"/>
  <c r="H9" i="2"/>
  <c r="E10" i="2"/>
  <c r="H10" i="2"/>
  <c r="E11" i="2"/>
  <c r="F11" i="2"/>
  <c r="H11" i="2"/>
  <c r="E13" i="2"/>
  <c r="F13" i="2"/>
  <c r="H13" i="2"/>
  <c r="E14" i="2"/>
  <c r="F14" i="2"/>
  <c r="H14" i="2"/>
  <c r="E15" i="2"/>
  <c r="F15" i="2"/>
  <c r="H15" i="2"/>
  <c r="E16" i="2"/>
  <c r="F16" i="2"/>
  <c r="H16" i="2"/>
  <c r="E18" i="2"/>
  <c r="F18" i="2"/>
  <c r="H18" i="2"/>
  <c r="E19" i="2"/>
  <c r="F19" i="2"/>
  <c r="H19" i="2"/>
  <c r="E20" i="2"/>
  <c r="F20" i="2"/>
  <c r="H20" i="2"/>
  <c r="E21" i="2"/>
  <c r="F21" i="2"/>
  <c r="H21" i="2"/>
  <c r="E23" i="2"/>
  <c r="F23" i="2"/>
  <c r="H23" i="2"/>
  <c r="E24" i="2"/>
  <c r="F24" i="2"/>
  <c r="H24" i="2"/>
  <c r="E25" i="2"/>
  <c r="F25" i="2"/>
  <c r="H25" i="2"/>
  <c r="E26" i="2"/>
  <c r="F26" i="2"/>
  <c r="H26" i="2"/>
  <c r="E28" i="2"/>
  <c r="F28" i="2"/>
  <c r="H28" i="2"/>
  <c r="E29" i="2"/>
  <c r="F29" i="2"/>
  <c r="H29" i="2"/>
  <c r="E30" i="2"/>
  <c r="F30" i="2"/>
  <c r="H30" i="2"/>
  <c r="E31" i="2"/>
  <c r="F31" i="2"/>
  <c r="H31" i="2"/>
  <c r="E33" i="2"/>
  <c r="F33" i="2"/>
  <c r="H33" i="2"/>
  <c r="E34" i="2"/>
  <c r="F34" i="2"/>
  <c r="H34" i="2"/>
  <c r="E35" i="2"/>
  <c r="F35" i="2"/>
  <c r="H35" i="2"/>
  <c r="E36" i="2"/>
  <c r="F36" i="2"/>
  <c r="H36" i="2"/>
  <c r="E38" i="2"/>
  <c r="F38" i="2"/>
  <c r="H38" i="2"/>
  <c r="E39" i="2"/>
  <c r="F39" i="2"/>
  <c r="H39" i="2"/>
  <c r="E40" i="2"/>
  <c r="F40" i="2"/>
  <c r="H40" i="2"/>
  <c r="E41" i="2"/>
  <c r="F41" i="2"/>
  <c r="H41" i="2"/>
  <c r="E43" i="2"/>
  <c r="F43" i="2"/>
  <c r="H43" i="2"/>
  <c r="E44" i="2"/>
  <c r="F44" i="2"/>
  <c r="H44" i="2"/>
  <c r="E45" i="2"/>
  <c r="F45" i="2"/>
  <c r="H45" i="2"/>
  <c r="E46" i="2"/>
  <c r="F46" i="2"/>
  <c r="H46" i="2"/>
  <c r="E48" i="2"/>
  <c r="F48" i="2"/>
  <c r="H48" i="2"/>
  <c r="E49" i="2"/>
  <c r="F49" i="2"/>
  <c r="H49" i="2"/>
  <c r="E50" i="2"/>
  <c r="F50" i="2"/>
  <c r="H50" i="2"/>
  <c r="E51" i="2"/>
  <c r="F51" i="2"/>
  <c r="H51" i="2"/>
  <c r="E53" i="2"/>
  <c r="F53" i="2"/>
  <c r="H53" i="2"/>
  <c r="E54" i="2"/>
  <c r="F54" i="2"/>
  <c r="H54" i="2"/>
  <c r="E55" i="2"/>
  <c r="F55" i="2"/>
  <c r="H55" i="2"/>
  <c r="E56" i="2"/>
  <c r="F56" i="2"/>
  <c r="H56" i="2"/>
  <c r="E58" i="2"/>
  <c r="F58" i="2"/>
  <c r="H58" i="2"/>
  <c r="E59" i="2"/>
  <c r="F59" i="2"/>
  <c r="H59" i="2"/>
  <c r="E60" i="2"/>
  <c r="F60" i="2"/>
  <c r="H60" i="2"/>
  <c r="E61" i="2"/>
  <c r="F61" i="2"/>
  <c r="H61" i="2"/>
  <c r="E63" i="2"/>
  <c r="F63" i="2"/>
  <c r="H63" i="2"/>
  <c r="E64" i="2"/>
  <c r="F64" i="2"/>
  <c r="H64" i="2"/>
  <c r="E65" i="2"/>
  <c r="F65" i="2"/>
  <c r="H65" i="2"/>
  <c r="E66" i="2"/>
  <c r="F66" i="2"/>
  <c r="H66" i="2"/>
  <c r="E68" i="2"/>
  <c r="F68" i="2"/>
  <c r="H68" i="2"/>
  <c r="E69" i="2"/>
  <c r="F69" i="2"/>
  <c r="H69" i="2"/>
  <c r="E70" i="2"/>
  <c r="F70" i="2"/>
  <c r="H70" i="2"/>
  <c r="E71" i="2"/>
  <c r="F71" i="2"/>
  <c r="H71" i="2"/>
  <c r="E73" i="2"/>
  <c r="F73" i="2"/>
  <c r="H73" i="2"/>
  <c r="E74" i="2"/>
  <c r="F74" i="2"/>
  <c r="H74" i="2"/>
  <c r="E75" i="2"/>
  <c r="F75" i="2"/>
  <c r="H75" i="2"/>
  <c r="E76" i="2"/>
  <c r="F76" i="2"/>
  <c r="H76" i="2"/>
  <c r="E78" i="2"/>
  <c r="F78" i="2"/>
  <c r="H78" i="2"/>
  <c r="E79" i="2"/>
  <c r="F79" i="2"/>
  <c r="H79" i="2"/>
  <c r="E80" i="2"/>
  <c r="F80" i="2"/>
  <c r="H80" i="2"/>
  <c r="E81" i="2"/>
  <c r="F81" i="2"/>
  <c r="H81" i="2"/>
  <c r="E83" i="2"/>
  <c r="F83" i="2"/>
  <c r="H83" i="2"/>
  <c r="E84" i="2"/>
  <c r="F84" i="2"/>
  <c r="H84" i="2"/>
  <c r="E85" i="2"/>
  <c r="F85" i="2"/>
  <c r="H85" i="2"/>
  <c r="E86" i="2"/>
  <c r="F86" i="2"/>
  <c r="H86" i="2"/>
  <c r="E88" i="2"/>
  <c r="F88" i="2"/>
  <c r="H88" i="2"/>
  <c r="E89" i="2"/>
  <c r="F89" i="2"/>
  <c r="H89" i="2"/>
  <c r="E90" i="2"/>
  <c r="F90" i="2"/>
  <c r="H90" i="2"/>
  <c r="E91" i="2"/>
  <c r="F91" i="2"/>
  <c r="H91" i="2"/>
  <c r="E93" i="2"/>
  <c r="F93" i="2"/>
  <c r="H93" i="2"/>
  <c r="E94" i="2"/>
  <c r="F94" i="2"/>
  <c r="H94" i="2"/>
  <c r="E95" i="2"/>
  <c r="F95" i="2"/>
  <c r="H95" i="2"/>
  <c r="E96" i="2"/>
  <c r="F96" i="2"/>
  <c r="H96" i="2"/>
  <c r="E98" i="2"/>
  <c r="F98" i="2"/>
  <c r="H98" i="2"/>
  <c r="E99" i="2"/>
  <c r="F99" i="2"/>
  <c r="H99" i="2"/>
  <c r="E100" i="2"/>
  <c r="F100" i="2"/>
  <c r="H100" i="2"/>
  <c r="E101" i="2"/>
  <c r="F101" i="2"/>
  <c r="H101" i="2"/>
  <c r="E102" i="2"/>
  <c r="F102" i="2"/>
  <c r="H102" i="2"/>
  <c r="E103" i="2"/>
  <c r="F103" i="2"/>
  <c r="H103" i="2"/>
  <c r="E104" i="2"/>
  <c r="F104" i="2"/>
  <c r="H104" i="2"/>
  <c r="E105" i="2"/>
  <c r="F105" i="2"/>
  <c r="H105" i="2"/>
  <c r="E106" i="2"/>
  <c r="F106" i="2"/>
  <c r="H106" i="2"/>
  <c r="E107" i="2"/>
  <c r="F107" i="2"/>
  <c r="H107" i="2"/>
  <c r="E108" i="2"/>
  <c r="F108" i="2"/>
  <c r="H108" i="2"/>
  <c r="E109" i="2"/>
  <c r="F109" i="2"/>
  <c r="H109" i="2"/>
  <c r="E110" i="2"/>
  <c r="F110" i="2"/>
  <c r="H110" i="2"/>
  <c r="E111" i="2"/>
  <c r="F111" i="2"/>
  <c r="H111" i="2"/>
  <c r="E112" i="2"/>
  <c r="F112" i="2"/>
  <c r="H112" i="2"/>
  <c r="E113" i="2"/>
  <c r="F113" i="2"/>
  <c r="H113" i="2"/>
  <c r="E114" i="2"/>
  <c r="F114" i="2"/>
  <c r="H114" i="2"/>
  <c r="E115" i="2"/>
  <c r="F115" i="2"/>
  <c r="H115" i="2"/>
  <c r="E116" i="2"/>
  <c r="F116" i="2"/>
  <c r="H116" i="2"/>
  <c r="E117" i="2"/>
  <c r="F117" i="2"/>
  <c r="H117" i="2"/>
  <c r="E118" i="2"/>
  <c r="F118" i="2"/>
  <c r="H118" i="2"/>
  <c r="E119" i="2"/>
  <c r="F119" i="2"/>
  <c r="H119" i="2"/>
  <c r="E120" i="2"/>
  <c r="F120" i="2"/>
  <c r="H120" i="2"/>
  <c r="E121" i="2"/>
  <c r="F121" i="2"/>
  <c r="H121" i="2"/>
  <c r="E122" i="2"/>
  <c r="F122" i="2"/>
  <c r="H122" i="2"/>
  <c r="E123" i="2"/>
  <c r="F123" i="2"/>
  <c r="H123" i="2"/>
  <c r="E124" i="2"/>
  <c r="F124" i="2"/>
  <c r="H124" i="2"/>
  <c r="E125" i="2"/>
  <c r="F125" i="2"/>
  <c r="H125" i="2"/>
  <c r="E126" i="2"/>
  <c r="F126" i="2"/>
  <c r="H126" i="2"/>
  <c r="E127" i="2"/>
  <c r="F127" i="2"/>
  <c r="H127" i="2"/>
  <c r="E128" i="2"/>
  <c r="F128" i="2"/>
  <c r="H128" i="2"/>
  <c r="E129" i="2"/>
  <c r="F129" i="2"/>
  <c r="H129" i="2"/>
  <c r="E130" i="2"/>
  <c r="F130" i="2"/>
  <c r="H130" i="2"/>
  <c r="E131" i="2"/>
  <c r="F131" i="2"/>
  <c r="H131" i="2"/>
  <c r="E132" i="2"/>
  <c r="F132" i="2"/>
  <c r="H132" i="2"/>
  <c r="E133" i="2"/>
  <c r="F133" i="2"/>
  <c r="H133" i="2"/>
  <c r="E134" i="2"/>
  <c r="F134" i="2"/>
  <c r="H134" i="2"/>
  <c r="E135" i="2"/>
  <c r="F135" i="2"/>
  <c r="H135" i="2"/>
  <c r="E136" i="2"/>
  <c r="F136" i="2"/>
  <c r="H136" i="2"/>
  <c r="E137" i="2"/>
  <c r="F137" i="2"/>
  <c r="H137" i="2"/>
  <c r="E138" i="2"/>
  <c r="F138" i="2"/>
  <c r="H138" i="2"/>
  <c r="E139" i="2"/>
  <c r="F139" i="2"/>
  <c r="H139" i="2"/>
  <c r="E140" i="2"/>
  <c r="F140" i="2"/>
  <c r="H140" i="2"/>
  <c r="E141" i="2"/>
  <c r="F141" i="2"/>
  <c r="H141" i="2"/>
  <c r="E142" i="2"/>
  <c r="F142" i="2"/>
  <c r="H142" i="2"/>
  <c r="A2" i="23"/>
  <c r="B2" i="23" s="1"/>
  <c r="A3" i="23"/>
  <c r="B3" i="23"/>
  <c r="A4" i="23"/>
  <c r="F4" i="23" s="1"/>
  <c r="A5" i="23"/>
  <c r="F5" i="23" s="1"/>
  <c r="A6" i="23"/>
  <c r="B6" i="23"/>
  <c r="A7" i="23"/>
  <c r="F7" i="23" s="1"/>
  <c r="B7" i="23"/>
  <c r="A8" i="23"/>
  <c r="F8" i="23" s="1"/>
  <c r="B8" i="23"/>
  <c r="A9" i="23"/>
  <c r="B9" i="23" s="1"/>
  <c r="A10" i="23"/>
  <c r="A11" i="23"/>
  <c r="B11" i="23"/>
  <c r="A12" i="23"/>
  <c r="B12" i="23"/>
  <c r="A13" i="23"/>
  <c r="F13" i="23" s="1"/>
  <c r="B13" i="23"/>
  <c r="A14" i="23"/>
  <c r="B14" i="23"/>
  <c r="A2" i="3"/>
  <c r="C2" i="3"/>
  <c r="D2" i="3" s="1"/>
  <c r="I2" i="3"/>
  <c r="H2" i="3"/>
  <c r="J2" i="3"/>
  <c r="K2" i="3"/>
  <c r="L2" i="3"/>
  <c r="M2" i="3"/>
  <c r="C3" i="3"/>
  <c r="D3" i="3"/>
  <c r="J3" i="3"/>
  <c r="I3" i="3"/>
  <c r="H3" i="3" s="1"/>
  <c r="L3" i="3"/>
  <c r="M3" i="3"/>
  <c r="C4" i="3"/>
  <c r="D4" i="3"/>
  <c r="I4" i="3"/>
  <c r="H4" i="3"/>
  <c r="L4" i="3"/>
  <c r="F3" i="23" s="1"/>
  <c r="M4" i="3"/>
  <c r="C5" i="3"/>
  <c r="D5" i="3"/>
  <c r="I5" i="3"/>
  <c r="H5" i="3" s="1"/>
  <c r="L5" i="3"/>
  <c r="M5" i="3"/>
  <c r="L6" i="3"/>
  <c r="M6" i="3"/>
  <c r="A7" i="3"/>
  <c r="C7" i="3"/>
  <c r="D7" i="3"/>
  <c r="I7" i="3"/>
  <c r="H7" i="3"/>
  <c r="J7" i="3"/>
  <c r="K7" i="3"/>
  <c r="L7" i="3"/>
  <c r="M7" i="3"/>
  <c r="C8" i="3"/>
  <c r="D8" i="3"/>
  <c r="K8" i="3"/>
  <c r="I8" i="3"/>
  <c r="H8" i="3"/>
  <c r="J8" i="3"/>
  <c r="L8" i="3"/>
  <c r="F6" i="23" s="1"/>
  <c r="M8" i="3"/>
  <c r="C9" i="3"/>
  <c r="D9" i="3"/>
  <c r="I9" i="3"/>
  <c r="H9" i="3" s="1"/>
  <c r="L9" i="3"/>
  <c r="M9" i="3"/>
  <c r="C10" i="3"/>
  <c r="D10" i="3" s="1"/>
  <c r="I10" i="3"/>
  <c r="H10" i="3"/>
  <c r="L10" i="3"/>
  <c r="M10" i="3"/>
  <c r="J11" i="3"/>
  <c r="L11" i="3"/>
  <c r="F11" i="23" s="1"/>
  <c r="M11" i="3"/>
  <c r="A12" i="3"/>
  <c r="C12" i="3"/>
  <c r="D12" i="3"/>
  <c r="I12" i="3"/>
  <c r="H12" i="3" s="1"/>
  <c r="J12" i="3"/>
  <c r="K12" i="3"/>
  <c r="L12" i="3"/>
  <c r="M12" i="3"/>
  <c r="C13" i="3"/>
  <c r="D13" i="3" s="1"/>
  <c r="J13" i="3"/>
  <c r="I13" i="3"/>
  <c r="K13" i="3" s="1"/>
  <c r="L13" i="3"/>
  <c r="M13" i="3"/>
  <c r="C14" i="3"/>
  <c r="K14" i="3" s="1"/>
  <c r="I14" i="3"/>
  <c r="H14" i="3"/>
  <c r="L14" i="3"/>
  <c r="M14" i="3"/>
  <c r="C15" i="3"/>
  <c r="J15" i="3" s="1"/>
  <c r="D15" i="3"/>
  <c r="I15" i="3"/>
  <c r="H15" i="3" s="1"/>
  <c r="L15" i="3"/>
  <c r="M15" i="3"/>
  <c r="L16" i="3"/>
  <c r="M16" i="3"/>
  <c r="A17" i="3"/>
  <c r="C17" i="3"/>
  <c r="D17" i="3"/>
  <c r="I17" i="3"/>
  <c r="H17" i="3"/>
  <c r="J17" i="3"/>
  <c r="K17" i="3"/>
  <c r="L17" i="3"/>
  <c r="M17" i="3"/>
  <c r="C18" i="3"/>
  <c r="K18" i="3" s="1"/>
  <c r="D18" i="3"/>
  <c r="I18" i="3"/>
  <c r="J18" i="3"/>
  <c r="L18" i="3"/>
  <c r="M18" i="3"/>
  <c r="C19" i="3"/>
  <c r="J19" i="3" s="1"/>
  <c r="D19" i="3"/>
  <c r="I19" i="3"/>
  <c r="H19" i="3" s="1"/>
  <c r="L19" i="3"/>
  <c r="M19" i="3"/>
  <c r="C20" i="3"/>
  <c r="D20" i="3" s="1"/>
  <c r="I20" i="3"/>
  <c r="H20" i="3"/>
  <c r="L20" i="3"/>
  <c r="M20" i="3"/>
  <c r="J21" i="3"/>
  <c r="K21" i="3"/>
  <c r="L21" i="3"/>
  <c r="M21" i="3"/>
  <c r="A22" i="3"/>
  <c r="C22" i="3"/>
  <c r="D22" i="3"/>
  <c r="I22" i="3"/>
  <c r="H22" i="3"/>
  <c r="J22" i="3"/>
  <c r="K22" i="3"/>
  <c r="L22" i="3"/>
  <c r="M22" i="3"/>
  <c r="C23" i="3"/>
  <c r="D23" i="3" s="1"/>
  <c r="I23" i="3"/>
  <c r="H23" i="3"/>
  <c r="L23" i="3"/>
  <c r="M23" i="3"/>
  <c r="C24" i="3"/>
  <c r="K24" i="3"/>
  <c r="I24" i="3"/>
  <c r="H24" i="3"/>
  <c r="J24" i="3"/>
  <c r="L24" i="3"/>
  <c r="M24" i="3"/>
  <c r="C25" i="3"/>
  <c r="D25" i="3" s="1"/>
  <c r="I25" i="3"/>
  <c r="H25" i="3"/>
  <c r="J25" i="3"/>
  <c r="L25" i="3"/>
  <c r="M25" i="3"/>
  <c r="K26" i="3"/>
  <c r="L26" i="3"/>
  <c r="M26" i="3"/>
  <c r="A27" i="3"/>
  <c r="C27" i="3"/>
  <c r="D27" i="3" s="1"/>
  <c r="I27" i="3"/>
  <c r="H27" i="3"/>
  <c r="J27" i="3"/>
  <c r="K27" i="3"/>
  <c r="L27" i="3"/>
  <c r="M27" i="3"/>
  <c r="C28" i="3"/>
  <c r="D28" i="3"/>
  <c r="I28" i="3"/>
  <c r="H28" i="3"/>
  <c r="J28" i="3"/>
  <c r="K28" i="3"/>
  <c r="L28" i="3"/>
  <c r="M28" i="3"/>
  <c r="C29" i="3"/>
  <c r="D29" i="3"/>
  <c r="K29" i="3"/>
  <c r="I29" i="3"/>
  <c r="H29" i="3"/>
  <c r="J29" i="3"/>
  <c r="L29" i="3"/>
  <c r="M29" i="3"/>
  <c r="C30" i="3"/>
  <c r="D30" i="3" s="1"/>
  <c r="I30" i="3"/>
  <c r="H30" i="3"/>
  <c r="L30" i="3"/>
  <c r="M30" i="3"/>
  <c r="J31" i="3"/>
  <c r="K31" i="3"/>
  <c r="L31" i="3"/>
  <c r="M31" i="3"/>
  <c r="A32" i="3"/>
  <c r="C32" i="3"/>
  <c r="D32" i="3"/>
  <c r="I32" i="3"/>
  <c r="H32" i="3" s="1"/>
  <c r="J32" i="3"/>
  <c r="K32" i="3"/>
  <c r="L32" i="3"/>
  <c r="M32" i="3"/>
  <c r="C33" i="3"/>
  <c r="D33" i="3"/>
  <c r="I33" i="3"/>
  <c r="H33" i="3"/>
  <c r="L33" i="3"/>
  <c r="M33" i="3"/>
  <c r="C34" i="3"/>
  <c r="J34" i="3"/>
  <c r="I34" i="3"/>
  <c r="H34" i="3"/>
  <c r="K34" i="3"/>
  <c r="L34" i="3"/>
  <c r="M34" i="3"/>
  <c r="C35" i="3"/>
  <c r="D35" i="3"/>
  <c r="I35" i="3"/>
  <c r="H35" i="3"/>
  <c r="L35" i="3"/>
  <c r="M35" i="3"/>
  <c r="J36" i="3"/>
  <c r="K36" i="3"/>
  <c r="L36" i="3"/>
  <c r="M36" i="3"/>
  <c r="A37" i="3"/>
  <c r="C37" i="3"/>
  <c r="D37" i="3"/>
  <c r="I37" i="3"/>
  <c r="H37" i="3"/>
  <c r="J37" i="3"/>
  <c r="K37" i="3"/>
  <c r="L37" i="3"/>
  <c r="M37" i="3"/>
  <c r="C38" i="3"/>
  <c r="D38" i="3"/>
  <c r="I38" i="3"/>
  <c r="H38" i="3" s="1"/>
  <c r="L38" i="3"/>
  <c r="M38" i="3"/>
  <c r="C39" i="3"/>
  <c r="D39" i="3"/>
  <c r="J39" i="3"/>
  <c r="I39" i="3"/>
  <c r="H39" i="3" s="1"/>
  <c r="L39" i="3"/>
  <c r="M39" i="3"/>
  <c r="C40" i="3"/>
  <c r="D40" i="3"/>
  <c r="I40" i="3"/>
  <c r="J40" i="3"/>
  <c r="L40" i="3"/>
  <c r="M40" i="3"/>
  <c r="J41" i="3"/>
  <c r="K41" i="3"/>
  <c r="L41" i="3"/>
  <c r="M41" i="3"/>
  <c r="A42" i="3"/>
  <c r="C42" i="3"/>
  <c r="K42" i="3"/>
  <c r="I42" i="3"/>
  <c r="H42" i="3" s="1"/>
  <c r="L42" i="3"/>
  <c r="M42" i="3"/>
  <c r="C43" i="3"/>
  <c r="J43" i="3" s="1"/>
  <c r="D43" i="3"/>
  <c r="I43" i="3"/>
  <c r="K43" i="3" s="1"/>
  <c r="H43" i="3"/>
  <c r="L43" i="3"/>
  <c r="M43" i="3"/>
  <c r="C44" i="3"/>
  <c r="D44" i="3" s="1"/>
  <c r="I44" i="3"/>
  <c r="K44" i="3"/>
  <c r="L44" i="3"/>
  <c r="M44" i="3"/>
  <c r="C45" i="3"/>
  <c r="D45" i="3" s="1"/>
  <c r="K45" i="3"/>
  <c r="I45" i="3"/>
  <c r="H45" i="3" s="1"/>
  <c r="J45" i="3"/>
  <c r="L45" i="3"/>
  <c r="M45" i="3"/>
  <c r="L46" i="3"/>
  <c r="M46" i="3"/>
  <c r="A47" i="3"/>
  <c r="C47" i="3"/>
  <c r="D47" i="3"/>
  <c r="I47" i="3"/>
  <c r="H47" i="3" s="1"/>
  <c r="J47" i="3"/>
  <c r="K47" i="3"/>
  <c r="L47" i="3"/>
  <c r="M47" i="3"/>
  <c r="C48" i="3"/>
  <c r="D48" i="3"/>
  <c r="I48" i="3"/>
  <c r="H48" i="3"/>
  <c r="L48" i="3"/>
  <c r="M48" i="3"/>
  <c r="C49" i="3"/>
  <c r="D49" i="3" s="1"/>
  <c r="I49" i="3"/>
  <c r="H49" i="3"/>
  <c r="K49" i="3"/>
  <c r="L49" i="3"/>
  <c r="M49" i="3"/>
  <c r="C50" i="3"/>
  <c r="D50" i="3"/>
  <c r="J50" i="3"/>
  <c r="I50" i="3"/>
  <c r="H50" i="3"/>
  <c r="K50" i="3"/>
  <c r="L50" i="3"/>
  <c r="M50" i="3"/>
  <c r="J51" i="3"/>
  <c r="K51" i="3"/>
  <c r="M51" i="3"/>
  <c r="A52" i="3"/>
  <c r="C52" i="3"/>
  <c r="D52" i="3"/>
  <c r="I52" i="3"/>
  <c r="H52" i="3"/>
  <c r="J52" i="3"/>
  <c r="K52" i="3"/>
  <c r="L52" i="3"/>
  <c r="M52" i="3"/>
  <c r="C53" i="3"/>
  <c r="D53" i="3"/>
  <c r="J53" i="3"/>
  <c r="I53" i="3"/>
  <c r="H53" i="3"/>
  <c r="L53" i="3"/>
  <c r="M53" i="3"/>
  <c r="C54" i="3"/>
  <c r="K54" i="3" s="1"/>
  <c r="D54" i="3"/>
  <c r="I54" i="3"/>
  <c r="H54" i="3" s="1"/>
  <c r="L54" i="3"/>
  <c r="M54" i="3"/>
  <c r="C55" i="3"/>
  <c r="D55" i="3"/>
  <c r="I55" i="3"/>
  <c r="J55" i="3" s="1"/>
  <c r="H55" i="3"/>
  <c r="L55" i="3"/>
  <c r="M55" i="3"/>
  <c r="K56" i="3"/>
  <c r="L56" i="3"/>
  <c r="M56" i="3"/>
  <c r="A57" i="3"/>
  <c r="C57" i="3"/>
  <c r="D57" i="3"/>
  <c r="I57" i="3"/>
  <c r="H57" i="3" s="1"/>
  <c r="J57" i="3"/>
  <c r="K57" i="3"/>
  <c r="L57" i="3"/>
  <c r="M57" i="3"/>
  <c r="C58" i="3"/>
  <c r="J58" i="3" s="1"/>
  <c r="D58" i="3"/>
  <c r="I58" i="3"/>
  <c r="H58" i="3" s="1"/>
  <c r="K58" i="3"/>
  <c r="L58" i="3"/>
  <c r="M58" i="3"/>
  <c r="C59" i="3"/>
  <c r="D59" i="3"/>
  <c r="I59" i="3"/>
  <c r="K59" i="3" s="1"/>
  <c r="H59" i="3"/>
  <c r="L59" i="3"/>
  <c r="M59" i="3"/>
  <c r="C60" i="3"/>
  <c r="D60" i="3" s="1"/>
  <c r="I60" i="3"/>
  <c r="H60" i="3"/>
  <c r="K60" i="3"/>
  <c r="L60" i="3"/>
  <c r="M60" i="3"/>
  <c r="K61" i="3"/>
  <c r="L61" i="3"/>
  <c r="M61" i="3"/>
  <c r="A62" i="3"/>
  <c r="C62" i="3"/>
  <c r="D62" i="3"/>
  <c r="I62" i="3"/>
  <c r="H62" i="3"/>
  <c r="J62" i="3"/>
  <c r="K62" i="3"/>
  <c r="L62" i="3"/>
  <c r="M62" i="3"/>
  <c r="C63" i="3"/>
  <c r="D63" i="3"/>
  <c r="I63" i="3"/>
  <c r="H63" i="3" s="1"/>
  <c r="K63" i="3"/>
  <c r="L63" i="3"/>
  <c r="M63" i="3"/>
  <c r="C64" i="3"/>
  <c r="D64" i="3"/>
  <c r="I64" i="3"/>
  <c r="H64" i="3"/>
  <c r="L64" i="3"/>
  <c r="M64" i="3"/>
  <c r="C65" i="3"/>
  <c r="D65" i="3"/>
  <c r="K65" i="3"/>
  <c r="I65" i="3"/>
  <c r="H65" i="3" s="1"/>
  <c r="L65" i="3"/>
  <c r="M65" i="3"/>
  <c r="J66" i="3"/>
  <c r="K66" i="3"/>
  <c r="L66" i="3"/>
  <c r="M66" i="3"/>
  <c r="A67" i="3"/>
  <c r="C67" i="3"/>
  <c r="D67" i="3"/>
  <c r="I67" i="3"/>
  <c r="H67" i="3" s="1"/>
  <c r="J67" i="3"/>
  <c r="K67" i="3"/>
  <c r="L67" i="3"/>
  <c r="M67" i="3"/>
  <c r="C68" i="3"/>
  <c r="D68" i="3"/>
  <c r="I68" i="3"/>
  <c r="H68" i="3"/>
  <c r="J68" i="3"/>
  <c r="K68" i="3"/>
  <c r="L68" i="3"/>
  <c r="M68" i="3"/>
  <c r="C69" i="3"/>
  <c r="D69" i="3"/>
  <c r="I69" i="3"/>
  <c r="H69" i="3"/>
  <c r="J69" i="3"/>
  <c r="K69" i="3"/>
  <c r="L69" i="3"/>
  <c r="M69" i="3"/>
  <c r="C70" i="3"/>
  <c r="D70" i="3"/>
  <c r="I70" i="3"/>
  <c r="H70" i="3" s="1"/>
  <c r="J70" i="3"/>
  <c r="K70" i="3"/>
  <c r="L70" i="3"/>
  <c r="M70" i="3"/>
  <c r="J71" i="3"/>
  <c r="K71" i="3"/>
  <c r="L71" i="3"/>
  <c r="M71" i="3"/>
  <c r="A72" i="3"/>
  <c r="C72" i="3"/>
  <c r="D72" i="3"/>
  <c r="I72" i="3"/>
  <c r="H72" i="3" s="1"/>
  <c r="J72" i="3"/>
  <c r="K72" i="3"/>
  <c r="L72" i="3"/>
  <c r="M72" i="3"/>
  <c r="C73" i="3"/>
  <c r="D73" i="3"/>
  <c r="J73" i="3"/>
  <c r="I73" i="3"/>
  <c r="H73" i="3"/>
  <c r="K73" i="3"/>
  <c r="L73" i="3"/>
  <c r="M73" i="3"/>
  <c r="C74" i="3"/>
  <c r="D74" i="3"/>
  <c r="I74" i="3"/>
  <c r="H74" i="3"/>
  <c r="L74" i="3"/>
  <c r="M74" i="3"/>
  <c r="J75" i="3"/>
  <c r="K75" i="3"/>
  <c r="L75" i="3"/>
  <c r="M75" i="3"/>
  <c r="K76" i="3"/>
  <c r="L76" i="3"/>
  <c r="M76" i="3"/>
  <c r="A77" i="3"/>
  <c r="J77" i="3"/>
  <c r="K77" i="3"/>
  <c r="L77" i="3"/>
  <c r="M77" i="3"/>
  <c r="J78" i="3"/>
  <c r="L78" i="3"/>
  <c r="M78" i="3"/>
  <c r="C79" i="3"/>
  <c r="D79" i="3" s="1"/>
  <c r="J79" i="3"/>
  <c r="I79" i="3"/>
  <c r="H79" i="3"/>
  <c r="K79" i="3"/>
  <c r="L79" i="3"/>
  <c r="M79" i="3"/>
  <c r="C80" i="3"/>
  <c r="D80" i="3"/>
  <c r="I80" i="3"/>
  <c r="H80" i="3"/>
  <c r="L80" i="3"/>
  <c r="M80" i="3"/>
  <c r="L81" i="3"/>
  <c r="M81" i="3"/>
  <c r="A82" i="3"/>
  <c r="C82" i="3"/>
  <c r="D82" i="3" s="1"/>
  <c r="I82" i="3"/>
  <c r="H82" i="3"/>
  <c r="J82" i="3"/>
  <c r="K82" i="3"/>
  <c r="L82" i="3"/>
  <c r="M82" i="3"/>
  <c r="C83" i="3"/>
  <c r="D83" i="3" s="1"/>
  <c r="I83" i="3"/>
  <c r="H83" i="3"/>
  <c r="K83" i="3"/>
  <c r="L83" i="3"/>
  <c r="M83" i="3"/>
  <c r="C84" i="3"/>
  <c r="D84" i="3"/>
  <c r="J84" i="3"/>
  <c r="I84" i="3"/>
  <c r="H84" i="3"/>
  <c r="K84" i="3"/>
  <c r="L84" i="3"/>
  <c r="M84" i="3"/>
  <c r="C85" i="3"/>
  <c r="D85" i="3"/>
  <c r="I85" i="3"/>
  <c r="H85" i="3"/>
  <c r="L85" i="3"/>
  <c r="M85" i="3"/>
  <c r="J86" i="3"/>
  <c r="K86" i="3"/>
  <c r="L86" i="3"/>
  <c r="M86" i="3"/>
  <c r="A87" i="3"/>
  <c r="C87" i="3"/>
  <c r="D87" i="3"/>
  <c r="I87" i="3"/>
  <c r="H87" i="3" s="1"/>
  <c r="J87" i="3"/>
  <c r="K87" i="3"/>
  <c r="L87" i="3"/>
  <c r="M87" i="3"/>
  <c r="C88" i="3"/>
  <c r="D88" i="3"/>
  <c r="I88" i="3"/>
  <c r="H88" i="3" s="1"/>
  <c r="L88" i="3"/>
  <c r="M88" i="3"/>
  <c r="C89" i="3"/>
  <c r="D89" i="3" s="1"/>
  <c r="I89" i="3"/>
  <c r="H89" i="3"/>
  <c r="J89" i="3"/>
  <c r="L89" i="3"/>
  <c r="M89" i="3"/>
  <c r="C90" i="3"/>
  <c r="D90" i="3" s="1"/>
  <c r="K90" i="3"/>
  <c r="I90" i="3"/>
  <c r="H90" i="3"/>
  <c r="L90" i="3"/>
  <c r="M90" i="3"/>
  <c r="K91" i="3"/>
  <c r="L91" i="3"/>
  <c r="M91" i="3"/>
  <c r="A92" i="3"/>
  <c r="C92" i="3"/>
  <c r="D92" i="3"/>
  <c r="I92" i="3"/>
  <c r="H92" i="3" s="1"/>
  <c r="J92" i="3"/>
  <c r="K92" i="3"/>
  <c r="L92" i="3"/>
  <c r="M92" i="3"/>
  <c r="C93" i="3"/>
  <c r="D93" i="3"/>
  <c r="I93" i="3"/>
  <c r="H93" i="3"/>
  <c r="J93" i="3"/>
  <c r="L93" i="3"/>
  <c r="M93" i="3"/>
  <c r="C94" i="3"/>
  <c r="D94" i="3" s="1"/>
  <c r="J94" i="3"/>
  <c r="I94" i="3"/>
  <c r="H94" i="3"/>
  <c r="L94" i="3"/>
  <c r="M94" i="3"/>
  <c r="C95" i="3"/>
  <c r="D95" i="3"/>
  <c r="J95" i="3"/>
  <c r="I95" i="3"/>
  <c r="H95" i="3"/>
  <c r="K95" i="3"/>
  <c r="L95" i="3"/>
  <c r="M95" i="3"/>
  <c r="C96" i="3"/>
  <c r="D96" i="3"/>
  <c r="I96" i="3"/>
  <c r="H96" i="3"/>
  <c r="L96" i="3"/>
  <c r="M96" i="3"/>
  <c r="A97" i="3"/>
  <c r="I97" i="3"/>
  <c r="H97" i="3"/>
  <c r="J97" i="3"/>
  <c r="K97" i="3"/>
  <c r="L97" i="3"/>
  <c r="M97" i="3"/>
  <c r="D98" i="3"/>
  <c r="K98" i="3"/>
  <c r="H98" i="3"/>
  <c r="L98" i="3"/>
  <c r="M98" i="3"/>
  <c r="D99" i="3"/>
  <c r="H99" i="3"/>
  <c r="J99" i="3"/>
  <c r="L99" i="3"/>
  <c r="M99" i="3"/>
  <c r="D100" i="3"/>
  <c r="H100" i="3"/>
  <c r="J100" i="3"/>
  <c r="K100" i="3"/>
  <c r="L100" i="3"/>
  <c r="M100" i="3"/>
  <c r="D101" i="3"/>
  <c r="H101" i="3"/>
  <c r="J101" i="3"/>
  <c r="K101" i="3"/>
  <c r="L101" i="3"/>
  <c r="M101" i="3"/>
  <c r="A102" i="3"/>
  <c r="I102" i="3"/>
  <c r="H102" i="3" s="1"/>
  <c r="J102" i="3"/>
  <c r="K102" i="3"/>
  <c r="L102" i="3"/>
  <c r="M102" i="3"/>
  <c r="H103" i="3"/>
  <c r="L103" i="3"/>
  <c r="M103" i="3"/>
  <c r="D104" i="3"/>
  <c r="H104" i="3"/>
  <c r="L104" i="3"/>
  <c r="M104" i="3"/>
  <c r="D105" i="3"/>
  <c r="H105" i="3"/>
  <c r="K105" i="3"/>
  <c r="D106" i="3"/>
  <c r="H106" i="3"/>
  <c r="J106" i="3"/>
  <c r="K106" i="3"/>
  <c r="L106" i="3"/>
  <c r="M106" i="3"/>
  <c r="A107" i="3"/>
  <c r="C107" i="3"/>
  <c r="D107" i="3"/>
  <c r="I107" i="3"/>
  <c r="H107" i="3"/>
  <c r="J107" i="3"/>
  <c r="K107" i="3"/>
  <c r="L107" i="3"/>
  <c r="M107" i="3"/>
  <c r="D108" i="3"/>
  <c r="J108" i="3"/>
  <c r="H108" i="3"/>
  <c r="K108" i="3"/>
  <c r="L108" i="3"/>
  <c r="M108" i="3"/>
  <c r="D109" i="3"/>
  <c r="H109" i="3"/>
  <c r="J109" i="3"/>
  <c r="K109" i="3"/>
  <c r="L109" i="3"/>
  <c r="M109" i="3"/>
  <c r="C110" i="3"/>
  <c r="D110" i="3" s="1"/>
  <c r="I110" i="3"/>
  <c r="H110" i="3"/>
  <c r="K110" i="3"/>
  <c r="L110" i="3"/>
  <c r="M110" i="3"/>
  <c r="C111" i="3"/>
  <c r="D111" i="3"/>
  <c r="I111" i="3"/>
  <c r="H111" i="3"/>
  <c r="J111" i="3"/>
  <c r="K111" i="3"/>
  <c r="L111" i="3"/>
  <c r="M111" i="3"/>
  <c r="A112" i="3"/>
  <c r="C112" i="3"/>
  <c r="D112" i="3"/>
  <c r="I112" i="3"/>
  <c r="H112" i="3"/>
  <c r="J112" i="3"/>
  <c r="K112" i="3"/>
  <c r="L112" i="3"/>
  <c r="M112" i="3"/>
  <c r="C115" i="3"/>
  <c r="D115" i="3" s="1"/>
  <c r="L115" i="3"/>
  <c r="I115" i="3"/>
  <c r="H115" i="3"/>
  <c r="M115" i="3"/>
  <c r="J115" i="3"/>
  <c r="C116" i="3"/>
  <c r="D116" i="3"/>
  <c r="J116" i="3"/>
  <c r="I116" i="3"/>
  <c r="H116" i="3"/>
  <c r="L116" i="3"/>
  <c r="M116" i="3"/>
  <c r="A117" i="3"/>
  <c r="C117" i="3"/>
  <c r="D117" i="3"/>
  <c r="I117" i="3"/>
  <c r="H117" i="3" s="1"/>
  <c r="J117" i="3"/>
  <c r="K117" i="3"/>
  <c r="L117" i="3"/>
  <c r="M117" i="3"/>
  <c r="C118" i="3"/>
  <c r="D118" i="3"/>
  <c r="J118" i="3"/>
  <c r="I118" i="3"/>
  <c r="H118" i="3"/>
  <c r="L118" i="3"/>
  <c r="M118" i="3"/>
  <c r="C119" i="3"/>
  <c r="D119" i="3"/>
  <c r="I119" i="3"/>
  <c r="H119" i="3"/>
  <c r="K119" i="3"/>
  <c r="L119" i="3"/>
  <c r="M119" i="3"/>
  <c r="C120" i="3"/>
  <c r="D120" i="3" s="1"/>
  <c r="J120" i="3"/>
  <c r="I120" i="3"/>
  <c r="H120" i="3"/>
  <c r="K120" i="3"/>
  <c r="L120" i="3"/>
  <c r="M120" i="3"/>
  <c r="D121" i="3"/>
  <c r="H121" i="3"/>
  <c r="J121" i="3"/>
  <c r="K121" i="3"/>
  <c r="L121" i="3"/>
  <c r="M121" i="3"/>
  <c r="A122" i="3"/>
  <c r="C122" i="3"/>
  <c r="D122" i="3"/>
  <c r="I122" i="3"/>
  <c r="H122" i="3"/>
  <c r="J122" i="3"/>
  <c r="K122" i="3"/>
  <c r="L122" i="3"/>
  <c r="M122" i="3"/>
  <c r="D123" i="3"/>
  <c r="J123" i="3"/>
  <c r="H123" i="3"/>
  <c r="K123" i="3"/>
  <c r="L123" i="3"/>
  <c r="M123" i="3"/>
  <c r="D124" i="3"/>
  <c r="H124" i="3"/>
  <c r="J124" i="3"/>
  <c r="K124" i="3"/>
  <c r="L124" i="3"/>
  <c r="M124" i="3"/>
  <c r="C125" i="3"/>
  <c r="D125" i="3" s="1"/>
  <c r="J125" i="3"/>
  <c r="I125" i="3"/>
  <c r="H125" i="3"/>
  <c r="K125" i="3"/>
  <c r="L125" i="3"/>
  <c r="M125" i="3"/>
  <c r="C126" i="3"/>
  <c r="D126" i="3"/>
  <c r="I126" i="3"/>
  <c r="H126" i="3"/>
  <c r="J126" i="3"/>
  <c r="K126" i="3"/>
  <c r="L126" i="3"/>
  <c r="M126" i="3"/>
  <c r="A127" i="3"/>
  <c r="C127" i="3"/>
  <c r="D127" i="3" s="1"/>
  <c r="I127" i="3"/>
  <c r="H127" i="3"/>
  <c r="J127" i="3"/>
  <c r="K127" i="3"/>
  <c r="L127" i="3"/>
  <c r="M127" i="3"/>
  <c r="C128" i="3"/>
  <c r="D128" i="3" s="1"/>
  <c r="I128" i="3"/>
  <c r="H128" i="3"/>
  <c r="J128" i="3"/>
  <c r="K128" i="3"/>
  <c r="L128" i="3"/>
  <c r="M128" i="3"/>
  <c r="C129" i="3"/>
  <c r="D129" i="3"/>
  <c r="I129" i="3"/>
  <c r="H129" i="3"/>
  <c r="J129" i="3"/>
  <c r="K129" i="3"/>
  <c r="L129" i="3"/>
  <c r="M129" i="3"/>
  <c r="C130" i="3"/>
  <c r="D130" i="3" s="1"/>
  <c r="I130" i="3"/>
  <c r="H130" i="3"/>
  <c r="L130" i="3"/>
  <c r="M130" i="3"/>
  <c r="C131" i="3"/>
  <c r="D131" i="3"/>
  <c r="J131" i="3"/>
  <c r="I131" i="3"/>
  <c r="H131" i="3"/>
  <c r="K131" i="3"/>
  <c r="L131" i="3"/>
  <c r="M131" i="3"/>
  <c r="A132" i="3"/>
  <c r="C132" i="3"/>
  <c r="D132" i="3"/>
  <c r="I132" i="3"/>
  <c r="H132" i="3"/>
  <c r="J132" i="3"/>
  <c r="K132" i="3"/>
  <c r="L132" i="3"/>
  <c r="M132" i="3"/>
  <c r="C133" i="3"/>
  <c r="D133" i="3"/>
  <c r="I133" i="3"/>
  <c r="H133" i="3"/>
  <c r="J133" i="3"/>
  <c r="K133" i="3"/>
  <c r="L133" i="3"/>
  <c r="M133" i="3"/>
  <c r="C134" i="3"/>
  <c r="D134" i="3" s="1"/>
  <c r="I134" i="3"/>
  <c r="H134" i="3"/>
  <c r="J134" i="3"/>
  <c r="K134" i="3"/>
  <c r="L134" i="3"/>
  <c r="M134" i="3"/>
  <c r="C135" i="3"/>
  <c r="D135" i="3"/>
  <c r="I135" i="3"/>
  <c r="H135" i="3"/>
  <c r="J135" i="3"/>
  <c r="K135" i="3"/>
  <c r="L135" i="3"/>
  <c r="M135" i="3"/>
  <c r="C136" i="3"/>
  <c r="D136" i="3"/>
  <c r="I136" i="3"/>
  <c r="H136" i="3"/>
  <c r="J136" i="3"/>
  <c r="K136" i="3"/>
  <c r="L136" i="3"/>
  <c r="M136" i="3"/>
  <c r="A137" i="3"/>
  <c r="C137" i="3"/>
  <c r="D137" i="3" s="1"/>
  <c r="I137" i="3"/>
  <c r="H137" i="3"/>
  <c r="J137" i="3"/>
  <c r="K137" i="3"/>
  <c r="L137" i="3"/>
  <c r="M137" i="3"/>
  <c r="C138" i="3"/>
  <c r="D138" i="3"/>
  <c r="I138" i="3"/>
  <c r="H138" i="3"/>
  <c r="J138" i="3"/>
  <c r="K138" i="3"/>
  <c r="L138" i="3"/>
  <c r="M138" i="3"/>
  <c r="C139" i="3"/>
  <c r="D139" i="3" s="1"/>
  <c r="I139" i="3"/>
  <c r="H139" i="3"/>
  <c r="J139" i="3"/>
  <c r="K139" i="3"/>
  <c r="L139" i="3"/>
  <c r="M139" i="3"/>
  <c r="C140" i="3"/>
  <c r="D140" i="3" s="1"/>
  <c r="I140" i="3"/>
  <c r="H140" i="3"/>
  <c r="J140" i="3"/>
  <c r="K140" i="3"/>
  <c r="L140" i="3"/>
  <c r="M140" i="3"/>
  <c r="C141" i="3"/>
  <c r="D141" i="3"/>
  <c r="I141" i="3"/>
  <c r="H141" i="3"/>
  <c r="J141" i="3"/>
  <c r="K141" i="3"/>
  <c r="L141" i="3"/>
  <c r="M141" i="3"/>
  <c r="J130" i="3"/>
  <c r="K103" i="3"/>
  <c r="J105" i="3"/>
  <c r="K130" i="3"/>
  <c r="K118" i="3"/>
  <c r="K115" i="3"/>
  <c r="J119" i="3"/>
  <c r="J110" i="3"/>
  <c r="K104" i="3"/>
  <c r="J65" i="3"/>
  <c r="B10" i="23"/>
  <c r="B4" i="23"/>
  <c r="J33" i="3"/>
  <c r="K99" i="3"/>
  <c r="J42" i="3"/>
  <c r="J9" i="3"/>
  <c r="H44" i="3"/>
  <c r="K85" i="3"/>
  <c r="J26" i="3"/>
  <c r="K30" i="3"/>
  <c r="J103" i="3"/>
  <c r="J20" i="3"/>
  <c r="K116" i="3"/>
  <c r="K4" i="3"/>
  <c r="K33" i="3"/>
  <c r="L51" i="3"/>
  <c r="J76" i="3"/>
  <c r="J64" i="3"/>
  <c r="J49" i="3"/>
  <c r="J90" i="3"/>
  <c r="H18" i="3"/>
  <c r="J96" i="3"/>
  <c r="J14" i="3"/>
  <c r="K93" i="3"/>
  <c r="J91" i="3"/>
  <c r="J38" i="3"/>
  <c r="J80" i="3"/>
  <c r="K94" i="3"/>
  <c r="H13" i="3"/>
  <c r="J4" i="3"/>
  <c r="J98" i="3"/>
  <c r="J59" i="3"/>
  <c r="K74" i="3"/>
  <c r="J74" i="3"/>
  <c r="K19" i="3"/>
  <c r="K9" i="3"/>
  <c r="K5" i="3"/>
  <c r="J83" i="3"/>
  <c r="K48" i="3"/>
  <c r="K40" i="3"/>
  <c r="J81" i="3"/>
  <c r="D42" i="3"/>
  <c r="K35" i="3"/>
  <c r="J104" i="3"/>
  <c r="K20" i="3"/>
  <c r="K88" i="3"/>
  <c r="J63" i="3"/>
  <c r="D24" i="3"/>
  <c r="K53" i="3"/>
  <c r="H40" i="3"/>
  <c r="K96" i="3"/>
  <c r="K64" i="3"/>
  <c r="K15" i="3"/>
  <c r="K81" i="3"/>
  <c r="K6" i="3"/>
  <c r="L105" i="3"/>
  <c r="M105" i="3"/>
  <c r="J85" i="3"/>
  <c r="K80" i="3"/>
  <c r="D34" i="3"/>
  <c r="J48" i="3"/>
  <c r="J30" i="3"/>
  <c r="K25" i="3"/>
  <c r="J88" i="3"/>
  <c r="K38" i="3"/>
  <c r="K23" i="3"/>
  <c r="J44" i="3"/>
  <c r="K39" i="3"/>
  <c r="K55" i="3"/>
  <c r="K89" i="3"/>
  <c r="J56" i="3"/>
  <c r="J35" i="3"/>
  <c r="H6" i="3"/>
  <c r="J5" i="3"/>
  <c r="J10" i="3"/>
  <c r="K10" i="3"/>
  <c r="E7" i="23" l="1"/>
  <c r="J54" i="3"/>
  <c r="F10" i="23"/>
  <c r="D11" i="23"/>
  <c r="F9" i="23"/>
  <c r="F14" i="23"/>
  <c r="F12" i="23"/>
  <c r="J23" i="3"/>
  <c r="D9" i="23" s="1"/>
  <c r="G9" i="23" s="1"/>
  <c r="K46" i="3"/>
  <c r="E2" i="23" s="1"/>
  <c r="D14" i="3"/>
  <c r="B5" i="23"/>
  <c r="J61" i="3"/>
  <c r="F2" i="23"/>
  <c r="K16" i="3"/>
  <c r="C11" i="23" s="1"/>
  <c r="D5" i="23"/>
  <c r="K3" i="3"/>
  <c r="C9" i="23"/>
  <c r="J60" i="3"/>
  <c r="C2" i="23" l="1"/>
  <c r="D4" i="23"/>
  <c r="F15" i="23"/>
  <c r="C7" i="23"/>
  <c r="C13" i="23"/>
  <c r="D13" i="23"/>
  <c r="G13" i="23" s="1"/>
  <c r="C8" i="23"/>
  <c r="D8" i="23"/>
  <c r="G8" i="23" s="1"/>
  <c r="D10" i="23"/>
  <c r="G10" i="23" s="1"/>
  <c r="G11" i="23"/>
  <c r="D6" i="23"/>
  <c r="G6" i="23" s="1"/>
  <c r="E11" i="23"/>
  <c r="C3" i="23"/>
  <c r="D3" i="23"/>
  <c r="G3" i="23" s="1"/>
  <c r="C6" i="23"/>
  <c r="D14" i="23"/>
  <c r="E5" i="23"/>
  <c r="C14" i="23"/>
  <c r="E14" i="23"/>
  <c r="D2" i="23"/>
  <c r="D7" i="23"/>
  <c r="G7" i="23" s="1"/>
  <c r="C12" i="23"/>
  <c r="D12" i="23"/>
  <c r="G12" i="23" s="1"/>
  <c r="E9" i="23"/>
  <c r="E3" i="23"/>
  <c r="C5" i="23"/>
  <c r="G5" i="23" s="1"/>
  <c r="E13" i="23"/>
  <c r="E6" i="23"/>
  <c r="E12" i="23"/>
  <c r="E4" i="23"/>
  <c r="E15" i="23" s="1"/>
  <c r="C4" i="23"/>
  <c r="C10" i="23"/>
  <c r="E8" i="23"/>
  <c r="E10" i="23"/>
  <c r="D15" i="23" l="1"/>
  <c r="G2" i="23"/>
  <c r="G14" i="23"/>
  <c r="G4" i="23"/>
  <c r="X4" i="23" s="1"/>
  <c r="C15" i="23"/>
  <c r="X12" i="23"/>
  <c r="X3" i="23" l="1"/>
  <c r="X14" i="23"/>
  <c r="X8" i="23"/>
  <c r="X7" i="23"/>
  <c r="X13" i="23"/>
  <c r="X2" i="23"/>
  <c r="X9" i="23"/>
  <c r="X11" i="23"/>
  <c r="X10" i="23"/>
  <c r="X6" i="23"/>
  <c r="X5" i="23"/>
</calcChain>
</file>

<file path=xl/sharedStrings.xml><?xml version="1.0" encoding="utf-8"?>
<sst xmlns="http://schemas.openxmlformats.org/spreadsheetml/2006/main" count="587" uniqueCount="111">
  <si>
    <t>No</t>
  </si>
  <si>
    <t>チーム名</t>
  </si>
  <si>
    <t>試合数</t>
  </si>
  <si>
    <t>勝</t>
  </si>
  <si>
    <t>敗</t>
  </si>
  <si>
    <t>引分</t>
  </si>
  <si>
    <t>勝率</t>
  </si>
  <si>
    <t>計</t>
  </si>
  <si>
    <t>日程</t>
  </si>
  <si>
    <t>グランド</t>
  </si>
  <si>
    <t>得点</t>
  </si>
  <si>
    <t>分</t>
  </si>
  <si>
    <t>Ｅ－１</t>
  </si>
  <si>
    <t>VS</t>
  </si>
  <si>
    <t>Ｅ－２</t>
  </si>
  <si>
    <t>Ｅ－４</t>
  </si>
  <si>
    <t>Ｅ－５</t>
  </si>
  <si>
    <t>Ｅ－６</t>
  </si>
  <si>
    <t>参加登録チーム</t>
  </si>
  <si>
    <t>試合</t>
  </si>
  <si>
    <t>対戦チーム</t>
  </si>
  <si>
    <t>審判</t>
  </si>
  <si>
    <t>先攻</t>
  </si>
  <si>
    <t>後攻</t>
  </si>
  <si>
    <t>位</t>
    <rPh sb="0" eb="1">
      <t>イ</t>
    </rPh>
    <phoneticPr fontId="23"/>
  </si>
  <si>
    <t>薬師</t>
    <rPh sb="0" eb="2">
      <t>ヤクシ</t>
    </rPh>
    <phoneticPr fontId="23"/>
  </si>
  <si>
    <t>ﾁｰﾑ名</t>
    <phoneticPr fontId="23"/>
  </si>
  <si>
    <t>延期日</t>
    <rPh sb="0" eb="2">
      <t>エンキ</t>
    </rPh>
    <rPh sb="2" eb="3">
      <t>ヒ</t>
    </rPh>
    <phoneticPr fontId="23"/>
  </si>
  <si>
    <t>E-1</t>
    <phoneticPr fontId="23"/>
  </si>
  <si>
    <t>E-2</t>
    <phoneticPr fontId="23"/>
  </si>
  <si>
    <t>E-4</t>
    <phoneticPr fontId="23"/>
  </si>
  <si>
    <t>E-5</t>
    <phoneticPr fontId="23"/>
  </si>
  <si>
    <t>E-6</t>
    <phoneticPr fontId="23"/>
  </si>
  <si>
    <t>ｸﾞﾗﾝﾄﾞ</t>
    <phoneticPr fontId="23"/>
  </si>
  <si>
    <t>ﾁｰﾑ(先攻)</t>
    <rPh sb="4" eb="6">
      <t>センコウ</t>
    </rPh>
    <phoneticPr fontId="23"/>
  </si>
  <si>
    <t>ﾁｰﾑ(後攻)</t>
    <rPh sb="4" eb="6">
      <t>コウコウ</t>
    </rPh>
    <phoneticPr fontId="23"/>
  </si>
  <si>
    <t>ﾎｰﾑﾗﾝ/氏名[背番号]:本数</t>
    <rPh sb="6" eb="8">
      <t>シメイ</t>
    </rPh>
    <rPh sb="9" eb="12">
      <t>セバンゴウ</t>
    </rPh>
    <phoneticPr fontId="23"/>
  </si>
  <si>
    <t>(日)　試合終了時点集計</t>
    <rPh sb="1" eb="2">
      <t>ヒ</t>
    </rPh>
    <rPh sb="4" eb="6">
      <t>シアイ</t>
    </rPh>
    <rPh sb="6" eb="8">
      <t>シュウリョウ</t>
    </rPh>
    <rPh sb="8" eb="10">
      <t>ジテン</t>
    </rPh>
    <rPh sb="10" eb="12">
      <t>シュウケイ</t>
    </rPh>
    <phoneticPr fontId="23"/>
  </si>
  <si>
    <t>「最終試合結果の集計時の順位が同率の場合」</t>
    <rPh sb="1" eb="3">
      <t>サイシュウ</t>
    </rPh>
    <rPh sb="3" eb="5">
      <t>シアイ</t>
    </rPh>
    <rPh sb="5" eb="7">
      <t>ケッカ</t>
    </rPh>
    <rPh sb="8" eb="10">
      <t>シュウケイ</t>
    </rPh>
    <rPh sb="10" eb="11">
      <t>ジ</t>
    </rPh>
    <rPh sb="12" eb="14">
      <t>ジュンイ</t>
    </rPh>
    <rPh sb="15" eb="17">
      <t>ドウリツ</t>
    </rPh>
    <rPh sb="18" eb="20">
      <t>バアイ</t>
    </rPh>
    <phoneticPr fontId="23"/>
  </si>
  <si>
    <t>①勝率が同じ場合は、直接対決より勝利したチームを上位とする。</t>
    <rPh sb="1" eb="3">
      <t>ショウリツ</t>
    </rPh>
    <rPh sb="4" eb="5">
      <t>オナ</t>
    </rPh>
    <rPh sb="6" eb="8">
      <t>バアイ</t>
    </rPh>
    <rPh sb="10" eb="12">
      <t>チョクセツ</t>
    </rPh>
    <rPh sb="12" eb="14">
      <t>タイケツ</t>
    </rPh>
    <rPh sb="16" eb="18">
      <t>ショウリ</t>
    </rPh>
    <rPh sb="24" eb="26">
      <t>ジョウイ</t>
    </rPh>
    <phoneticPr fontId="23"/>
  </si>
  <si>
    <t>②直接対決でも引き分けの場合は、消化試合の合計失点数が少ないチームを上位とする。</t>
    <rPh sb="1" eb="3">
      <t>チョクセツ</t>
    </rPh>
    <rPh sb="3" eb="5">
      <t>タイケツ</t>
    </rPh>
    <rPh sb="7" eb="8">
      <t>ヒ</t>
    </rPh>
    <rPh sb="9" eb="10">
      <t>ワ</t>
    </rPh>
    <rPh sb="12" eb="14">
      <t>バアイ</t>
    </rPh>
    <rPh sb="16" eb="18">
      <t>ショウカ</t>
    </rPh>
    <rPh sb="18" eb="20">
      <t>シアイ</t>
    </rPh>
    <rPh sb="21" eb="23">
      <t>ゴウケイ</t>
    </rPh>
    <rPh sb="23" eb="25">
      <t>シッテン</t>
    </rPh>
    <rPh sb="25" eb="26">
      <t>スウ</t>
    </rPh>
    <rPh sb="27" eb="28">
      <t>スク</t>
    </rPh>
    <rPh sb="34" eb="36">
      <t>ジョウイ</t>
    </rPh>
    <phoneticPr fontId="23"/>
  </si>
  <si>
    <t>延期日</t>
    <rPh sb="0" eb="3">
      <t>エンキビ</t>
    </rPh>
    <phoneticPr fontId="23"/>
  </si>
  <si>
    <t>順位(仮)</t>
    <rPh sb="0" eb="2">
      <t>ジュンイ</t>
    </rPh>
    <rPh sb="3" eb="4">
      <t>カリ</t>
    </rPh>
    <phoneticPr fontId="23"/>
  </si>
  <si>
    <t>順位(正)</t>
    <rPh sb="0" eb="2">
      <t>ジュンイ</t>
    </rPh>
    <rPh sb="3" eb="4">
      <t>セイ</t>
    </rPh>
    <phoneticPr fontId="23"/>
  </si>
  <si>
    <t>ﾎｰﾑﾗﾝ(先攻)/氏名(ふりがな)[背番号]:本数</t>
    <rPh sb="6" eb="8">
      <t>センコウ</t>
    </rPh>
    <rPh sb="10" eb="12">
      <t>シメイ</t>
    </rPh>
    <rPh sb="19" eb="22">
      <t>セバンゴウ</t>
    </rPh>
    <rPh sb="24" eb="26">
      <t>ホンスウ</t>
    </rPh>
    <phoneticPr fontId="23"/>
  </si>
  <si>
    <t>ﾎｰﾑﾗﾝ(後攻)/氏名(ふりがな)[背番号]:本数</t>
    <rPh sb="6" eb="8">
      <t>コウコウ</t>
    </rPh>
    <rPh sb="10" eb="12">
      <t>シメイ</t>
    </rPh>
    <rPh sb="19" eb="22">
      <t>セバンゴウ</t>
    </rPh>
    <rPh sb="24" eb="26">
      <t>ホンスウ</t>
    </rPh>
    <phoneticPr fontId="23"/>
  </si>
  <si>
    <t>グランド</t>
    <phoneticPr fontId="23"/>
  </si>
  <si>
    <t>先攻</t>
    <rPh sb="0" eb="2">
      <t>センコウ</t>
    </rPh>
    <phoneticPr fontId="23"/>
  </si>
  <si>
    <t>後攻</t>
    <rPh sb="0" eb="2">
      <t>コウコウ</t>
    </rPh>
    <phoneticPr fontId="23"/>
  </si>
  <si>
    <t>Ｅ２</t>
    <phoneticPr fontId="23"/>
  </si>
  <si>
    <t>審判</t>
    <rPh sb="0" eb="2">
      <t>シンパン</t>
    </rPh>
    <phoneticPr fontId="23"/>
  </si>
  <si>
    <t>Ｅ４</t>
    <phoneticPr fontId="23"/>
  </si>
  <si>
    <t>Ｅ５</t>
    <phoneticPr fontId="23"/>
  </si>
  <si>
    <t>Ｅ６</t>
    <phoneticPr fontId="23"/>
  </si>
  <si>
    <t>なし</t>
    <phoneticPr fontId="23"/>
  </si>
  <si>
    <t>合計</t>
    <rPh sb="0" eb="2">
      <t>ゴウケイ</t>
    </rPh>
    <phoneticPr fontId="23"/>
  </si>
  <si>
    <t>トータース</t>
    <phoneticPr fontId="23"/>
  </si>
  <si>
    <t>レンジャーズ</t>
    <phoneticPr fontId="23"/>
  </si>
  <si>
    <t>ＫＡＮＥＫＯ</t>
    <phoneticPr fontId="23"/>
  </si>
  <si>
    <t>東京アローズ</t>
    <rPh sb="0" eb="2">
      <t>トウキョウ</t>
    </rPh>
    <phoneticPr fontId="23"/>
  </si>
  <si>
    <t>調布イーグルス</t>
    <rPh sb="0" eb="2">
      <t>チョウフ</t>
    </rPh>
    <phoneticPr fontId="23"/>
  </si>
  <si>
    <t>デビルス</t>
    <phoneticPr fontId="23"/>
  </si>
  <si>
    <t>くすのきナインズ</t>
    <phoneticPr fontId="23"/>
  </si>
  <si>
    <t>アニマルズ</t>
    <phoneticPr fontId="23"/>
  </si>
  <si>
    <t>影法師</t>
    <rPh sb="0" eb="3">
      <t>カゲボウシ</t>
    </rPh>
    <phoneticPr fontId="23"/>
  </si>
  <si>
    <t>深大寺モータース</t>
    <rPh sb="0" eb="3">
      <t>ジンダイジ</t>
    </rPh>
    <phoneticPr fontId="23"/>
  </si>
  <si>
    <t>オジャーズ</t>
    <phoneticPr fontId="23"/>
  </si>
  <si>
    <t>ファイターズ</t>
    <phoneticPr fontId="23"/>
  </si>
  <si>
    <t>4/6
（日）
開会式</t>
    <phoneticPr fontId="23"/>
  </si>
  <si>
    <t>4/13
（日）</t>
    <phoneticPr fontId="23"/>
  </si>
  <si>
    <t>4/20
（日）</t>
    <phoneticPr fontId="23"/>
  </si>
  <si>
    <t>4/27
(日）</t>
    <phoneticPr fontId="23"/>
  </si>
  <si>
    <t>5/11
(日）</t>
    <phoneticPr fontId="23"/>
  </si>
  <si>
    <t>5/25
(日）</t>
    <phoneticPr fontId="23"/>
  </si>
  <si>
    <t>6/1
(日）</t>
    <phoneticPr fontId="23"/>
  </si>
  <si>
    <t>6/8
(日）</t>
    <phoneticPr fontId="23"/>
  </si>
  <si>
    <t>6/15
(日）</t>
    <phoneticPr fontId="23"/>
  </si>
  <si>
    <t>6/22
(日）</t>
    <phoneticPr fontId="23"/>
  </si>
  <si>
    <t>6/29
(日）</t>
    <phoneticPr fontId="23"/>
  </si>
  <si>
    <t>7/6
(日）</t>
    <phoneticPr fontId="23"/>
  </si>
  <si>
    <t>7/13
(日）</t>
    <phoneticPr fontId="23"/>
  </si>
  <si>
    <t>7/20
(日）</t>
    <phoneticPr fontId="23"/>
  </si>
  <si>
    <t>7/27
(日）</t>
    <phoneticPr fontId="23"/>
  </si>
  <si>
    <t>8/3
(日）</t>
    <phoneticPr fontId="23"/>
  </si>
  <si>
    <t>8/24
(日）</t>
    <phoneticPr fontId="23"/>
  </si>
  <si>
    <t>8/31
(日）</t>
    <phoneticPr fontId="23"/>
  </si>
  <si>
    <t>9/7
(日）</t>
    <phoneticPr fontId="23"/>
  </si>
  <si>
    <t>9/14
(日）</t>
    <phoneticPr fontId="23"/>
  </si>
  <si>
    <t>9/21
(日）</t>
    <phoneticPr fontId="23"/>
  </si>
  <si>
    <t>9/28
(日）</t>
    <phoneticPr fontId="23"/>
  </si>
  <si>
    <t>10/5
(日）</t>
    <phoneticPr fontId="23"/>
  </si>
  <si>
    <t>10/12
(日）</t>
    <phoneticPr fontId="23"/>
  </si>
  <si>
    <t>10/19
(日）</t>
    <phoneticPr fontId="23"/>
  </si>
  <si>
    <t>10/26
(日）</t>
    <phoneticPr fontId="23"/>
  </si>
  <si>
    <t>5/18
(日）</t>
    <phoneticPr fontId="23"/>
  </si>
  <si>
    <t>宮寺駿（みやでらしゅん）「１５」：２本</t>
    <rPh sb="0" eb="2">
      <t>ミヤテラ</t>
    </rPh>
    <rPh sb="2" eb="3">
      <t>シュン</t>
    </rPh>
    <rPh sb="18" eb="19">
      <t>ホン</t>
    </rPh>
    <phoneticPr fontId="23"/>
  </si>
  <si>
    <t>鈴木圭（すずきけい）「８」：１本／高野凌雅（たかのりょうが）「１６」：１本</t>
    <rPh sb="0" eb="2">
      <t>スズキ</t>
    </rPh>
    <rPh sb="2" eb="3">
      <t>ケイ</t>
    </rPh>
    <rPh sb="15" eb="16">
      <t>ホン</t>
    </rPh>
    <rPh sb="17" eb="19">
      <t>タカノ</t>
    </rPh>
    <rPh sb="19" eb="20">
      <t>リョウ</t>
    </rPh>
    <rPh sb="20" eb="21">
      <t>ガ</t>
    </rPh>
    <rPh sb="36" eb="37">
      <t>ホン</t>
    </rPh>
    <phoneticPr fontId="23"/>
  </si>
  <si>
    <t>高野光一（たかのこういち）「４」：１本</t>
    <rPh sb="0" eb="2">
      <t>タカノ</t>
    </rPh>
    <rPh sb="2" eb="4">
      <t>コウイチ</t>
    </rPh>
    <rPh sb="18" eb="19">
      <t>ホン</t>
    </rPh>
    <phoneticPr fontId="23"/>
  </si>
  <si>
    <t>不戦試合</t>
    <rPh sb="0" eb="4">
      <t>フセンシアイ</t>
    </rPh>
    <phoneticPr fontId="23"/>
  </si>
  <si>
    <t>本田新之助（ほんだしんのすけ）「１３」：１本</t>
    <rPh sb="0" eb="2">
      <t>ホンダ</t>
    </rPh>
    <rPh sb="2" eb="5">
      <t>シンノスケ</t>
    </rPh>
    <rPh sb="21" eb="22">
      <t>ホン</t>
    </rPh>
    <phoneticPr fontId="23"/>
  </si>
  <si>
    <t>高野「４」：１本</t>
    <rPh sb="0" eb="2">
      <t>タカノ</t>
    </rPh>
    <rPh sb="7" eb="8">
      <t>ホン</t>
    </rPh>
    <phoneticPr fontId="23"/>
  </si>
  <si>
    <t>本田「１３」：１本</t>
    <rPh sb="0" eb="2">
      <t>ホンダ</t>
    </rPh>
    <rPh sb="8" eb="9">
      <t>ホン</t>
    </rPh>
    <phoneticPr fontId="23"/>
  </si>
  <si>
    <t>水口南（みずぐちみなみ）「１０」：１本</t>
    <rPh sb="0" eb="2">
      <t>ミズグチ</t>
    </rPh>
    <rPh sb="2" eb="3">
      <t>ミナミ</t>
    </rPh>
    <rPh sb="18" eb="19">
      <t>ホン</t>
    </rPh>
    <phoneticPr fontId="23"/>
  </si>
  <si>
    <t>より</t>
    <phoneticPr fontId="23"/>
  </si>
  <si>
    <t>より【仮】</t>
    <rPh sb="3" eb="4">
      <t>カリ</t>
    </rPh>
    <phoneticPr fontId="23"/>
  </si>
  <si>
    <t>へ</t>
    <phoneticPr fontId="23"/>
  </si>
  <si>
    <t>松浦悠平（まつうらゆうへい）「３」：１本</t>
    <rPh sb="0" eb="2">
      <t>マツウラ</t>
    </rPh>
    <rPh sb="2" eb="4">
      <t>ユウヘイ</t>
    </rPh>
    <rPh sb="19" eb="20">
      <t>ホン</t>
    </rPh>
    <phoneticPr fontId="23"/>
  </si>
  <si>
    <t>鈴木「８」：１本／高野「１６」：１本／水口南海「１０」：１本／水口海「９９」：１本</t>
    <rPh sb="0" eb="2">
      <t>スズキ</t>
    </rPh>
    <rPh sb="7" eb="8">
      <t>ホン</t>
    </rPh>
    <rPh sb="9" eb="11">
      <t>タカノ</t>
    </rPh>
    <rPh sb="17" eb="18">
      <t>ホン</t>
    </rPh>
    <rPh sb="19" eb="21">
      <t>ミズグチ</t>
    </rPh>
    <rPh sb="21" eb="22">
      <t>ミナミ</t>
    </rPh>
    <rPh sb="22" eb="23">
      <t>ウミ</t>
    </rPh>
    <rPh sb="29" eb="30">
      <t>ホン</t>
    </rPh>
    <rPh sb="31" eb="33">
      <t>ミズグチ</t>
    </rPh>
    <rPh sb="33" eb="34">
      <t>ウミ</t>
    </rPh>
    <rPh sb="40" eb="41">
      <t>ホン</t>
    </rPh>
    <phoneticPr fontId="23"/>
  </si>
  <si>
    <t>水口海（みずぐちみかい）「９９」：１本</t>
    <rPh sb="0" eb="2">
      <t>ミズグチ</t>
    </rPh>
    <rPh sb="2" eb="3">
      <t>ウミ</t>
    </rPh>
    <rPh sb="18" eb="19">
      <t>ホン</t>
    </rPh>
    <phoneticPr fontId="23"/>
  </si>
  <si>
    <t>宮寺駿（みやでらしゅん）「１５」：１本</t>
    <rPh sb="0" eb="2">
      <t>ミヤテラ</t>
    </rPh>
    <rPh sb="2" eb="3">
      <t>シュン</t>
    </rPh>
    <rPh sb="18" eb="19">
      <t>ホン</t>
    </rPh>
    <phoneticPr fontId="23"/>
  </si>
  <si>
    <t>松浦「３」：１本／宮寺「１５」：３本</t>
    <rPh sb="0" eb="2">
      <t>マツウラ</t>
    </rPh>
    <rPh sb="7" eb="8">
      <t>ホン</t>
    </rPh>
    <rPh sb="9" eb="11">
      <t>ミヤテラ</t>
    </rPh>
    <rPh sb="17" eb="18">
      <t>ホン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</si>
</sst>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00_ "/>
    <numFmt numFmtId="178" formatCode="m&quot;月&quot;d&quot;日&quot;;@"/>
  </numFmts>
  <fonts count="25" x14ac:knownFonts="1">
    <font>
      <sz val="11"/>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indexed="8"/>
      <name val="ＭＳ Ｐゴシック"/>
      <family val="3"/>
      <charset val="128"/>
    </font>
    <font>
      <sz val="11"/>
      <color indexed="52"/>
      <name val="ＭＳ Ｐゴシック"/>
      <family val="3"/>
      <charset val="128"/>
    </font>
    <font>
      <sz val="11"/>
      <color indexed="9"/>
      <name val="ＭＳ Ｐゴシック"/>
      <family val="3"/>
      <charset val="128"/>
    </font>
    <font>
      <b/>
      <sz val="11"/>
      <color indexed="9"/>
      <name val="ＭＳ Ｐゴシック"/>
      <family val="3"/>
      <charset val="128"/>
    </font>
    <font>
      <i/>
      <sz val="11"/>
      <color indexed="23"/>
      <name val="ＭＳ Ｐゴシック"/>
      <family val="3"/>
      <charset val="128"/>
    </font>
    <font>
      <b/>
      <sz val="11"/>
      <color indexed="52"/>
      <name val="ＭＳ Ｐゴシック"/>
      <family val="3"/>
      <charset val="128"/>
    </font>
    <font>
      <b/>
      <sz val="11"/>
      <color indexed="8"/>
      <name val="ＭＳ Ｐゴシック"/>
      <family val="3"/>
      <charset val="128"/>
    </font>
    <font>
      <b/>
      <sz val="11"/>
      <color indexed="56"/>
      <name val="ＭＳ Ｐゴシック"/>
      <family val="3"/>
      <charset val="128"/>
    </font>
    <font>
      <b/>
      <sz val="15"/>
      <color indexed="56"/>
      <name val="ＭＳ Ｐゴシック"/>
      <family val="3"/>
      <charset val="128"/>
    </font>
    <font>
      <b/>
      <sz val="18"/>
      <color indexed="56"/>
      <name val="ＭＳ Ｐゴシック"/>
      <family val="3"/>
      <charset val="128"/>
    </font>
    <font>
      <sz val="11"/>
      <color indexed="60"/>
      <name val="ＭＳ Ｐゴシック"/>
      <family val="3"/>
      <charset val="128"/>
    </font>
    <font>
      <sz val="11"/>
      <color indexed="20"/>
      <name val="ＭＳ Ｐゴシック"/>
      <family val="3"/>
      <charset val="128"/>
    </font>
    <font>
      <b/>
      <sz val="11"/>
      <color indexed="63"/>
      <name val="ＭＳ Ｐゴシック"/>
      <family val="3"/>
      <charset val="128"/>
    </font>
    <font>
      <sz val="11"/>
      <color indexed="10"/>
      <name val="ＭＳ Ｐゴシック"/>
      <family val="3"/>
      <charset val="128"/>
    </font>
    <font>
      <sz val="11"/>
      <color indexed="62"/>
      <name val="ＭＳ Ｐゴシック"/>
      <family val="3"/>
      <charset val="128"/>
    </font>
    <font>
      <b/>
      <sz val="13"/>
      <color indexed="56"/>
      <name val="ＭＳ Ｐゴシック"/>
      <family val="3"/>
      <charset val="128"/>
    </font>
    <font>
      <sz val="11"/>
      <color indexed="17"/>
      <name val="ＭＳ Ｐゴシック"/>
      <family val="3"/>
      <charset val="128"/>
    </font>
    <font>
      <b/>
      <u/>
      <sz val="12"/>
      <name val="ＭＳ Ｐゴシック"/>
      <family val="3"/>
      <charset val="128"/>
    </font>
    <font>
      <sz val="11"/>
      <name val="ＭＳ Ｐゴシック"/>
      <family val="3"/>
      <charset val="128"/>
    </font>
    <font>
      <sz val="6"/>
      <name val="ＭＳ Ｐゴシック"/>
      <family val="3"/>
      <charset val="128"/>
    </font>
    <font>
      <u/>
      <sz val="12"/>
      <name val="ＭＳ Ｐゴシック"/>
      <family val="3"/>
      <charset val="128"/>
    </font>
  </fonts>
  <fills count="3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6337778862885"/>
        <bgColor indexed="64"/>
      </patternFill>
    </fill>
    <fill>
      <patternFill patternType="solid">
        <fgColor theme="6" tint="0.599963377788628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0.24994659260841701"/>
        <bgColor indexed="64"/>
      </patternFill>
    </fill>
    <fill>
      <patternFill patternType="solid">
        <fgColor theme="2" tint="-9.9948118533890809E-2"/>
        <bgColor indexed="64"/>
      </patternFill>
    </fill>
    <fill>
      <patternFill patternType="solid">
        <fgColor theme="8" tint="0.59996337778862885"/>
        <bgColor indexed="64"/>
      </patternFill>
    </fill>
  </fills>
  <borders count="2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ck">
        <color indexed="64"/>
      </right>
      <top style="medium">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style="hair">
        <color indexed="64"/>
      </top>
      <bottom style="thin">
        <color indexed="64"/>
      </bottom>
      <diagonal/>
    </border>
    <border>
      <left style="hair">
        <color indexed="64"/>
      </left>
      <right style="thick">
        <color indexed="64"/>
      </right>
      <top style="thin">
        <color indexed="64"/>
      </top>
      <bottom style="hair">
        <color indexed="64"/>
      </bottom>
      <diagonal/>
    </border>
    <border>
      <left style="medium">
        <color indexed="64"/>
      </left>
      <right/>
      <top/>
      <bottom/>
      <diagonal/>
    </border>
    <border>
      <left style="thick">
        <color indexed="64"/>
      </left>
      <right/>
      <top style="thick">
        <color indexed="64"/>
      </top>
      <bottom style="medium">
        <color indexed="64"/>
      </bottom>
      <diagonal/>
    </border>
    <border>
      <left style="thin">
        <color indexed="64"/>
      </left>
      <right style="hair">
        <color indexed="64"/>
      </right>
      <top style="thick">
        <color indexed="64"/>
      </top>
      <bottom style="medium">
        <color indexed="64"/>
      </bottom>
      <diagonal/>
    </border>
    <border>
      <left style="hair">
        <color indexed="64"/>
      </left>
      <right style="hair">
        <color indexed="64"/>
      </right>
      <top style="thick">
        <color indexed="64"/>
      </top>
      <bottom style="medium">
        <color indexed="64"/>
      </bottom>
      <diagonal/>
    </border>
    <border>
      <left style="hair">
        <color indexed="64"/>
      </left>
      <right style="thin">
        <color indexed="64"/>
      </right>
      <top style="thick">
        <color indexed="64"/>
      </top>
      <bottom style="medium">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style="medium">
        <color indexed="64"/>
      </left>
      <right style="thick">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style="hair">
        <color indexed="64"/>
      </top>
      <bottom style="hair">
        <color indexed="64"/>
      </bottom>
      <diagonal/>
    </border>
    <border>
      <left style="medium">
        <color indexed="64"/>
      </left>
      <right style="thick">
        <color indexed="64"/>
      </right>
      <top style="hair">
        <color indexed="64"/>
      </top>
      <bottom style="thin">
        <color indexed="64"/>
      </bottom>
      <diagonal/>
    </border>
    <border>
      <left style="medium">
        <color indexed="64"/>
      </left>
      <right style="thick">
        <color indexed="64"/>
      </right>
      <top style="thin">
        <color indexed="64"/>
      </top>
      <bottom style="hair">
        <color indexed="64"/>
      </bottom>
      <diagonal/>
    </border>
    <border>
      <left style="thin">
        <color indexed="64"/>
      </left>
      <right style="medium">
        <color indexed="64"/>
      </right>
      <top style="thick">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top style="thick">
        <color indexed="64"/>
      </top>
      <bottom style="hair">
        <color indexed="64"/>
      </bottom>
      <diagonal/>
    </border>
    <border>
      <left style="thin">
        <color indexed="64"/>
      </left>
      <right style="medium">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style="medium">
        <color indexed="64"/>
      </left>
      <right/>
      <top style="hair">
        <color indexed="64"/>
      </top>
      <bottom style="thick">
        <color indexed="64"/>
      </bottom>
      <diagonal/>
    </border>
    <border>
      <left style="medium">
        <color indexed="64"/>
      </left>
      <right style="thick">
        <color indexed="64"/>
      </right>
      <top style="hair">
        <color indexed="64"/>
      </top>
      <bottom style="thick">
        <color indexed="64"/>
      </bottom>
      <diagonal/>
    </border>
    <border>
      <left/>
      <right style="hair">
        <color indexed="64"/>
      </right>
      <top style="thick">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thick">
        <color indexed="64"/>
      </bottom>
      <diagonal/>
    </border>
    <border>
      <left style="hair">
        <color indexed="64"/>
      </left>
      <right style="medium">
        <color indexed="64"/>
      </right>
      <top style="thick">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thick">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ck">
        <color indexed="64"/>
      </bottom>
      <diagonal/>
    </border>
    <border>
      <left style="thin">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ck">
        <color indexed="64"/>
      </right>
      <top/>
      <bottom style="hair">
        <color indexed="64"/>
      </bottom>
      <diagonal/>
    </border>
    <border>
      <left style="thin">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ck">
        <color indexed="64"/>
      </right>
      <top style="hair">
        <color indexed="64"/>
      </top>
      <bottom/>
      <diagonal/>
    </border>
    <border>
      <left style="medium">
        <color indexed="64"/>
      </left>
      <right style="thick">
        <color indexed="64"/>
      </right>
      <top style="thick">
        <color indexed="64"/>
      </top>
      <bottom/>
      <diagonal/>
    </border>
    <border>
      <left style="thick">
        <color indexed="64"/>
      </left>
      <right style="thin">
        <color indexed="64"/>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hair">
        <color indexed="64"/>
      </left>
      <right style="thick">
        <color indexed="64"/>
      </right>
      <top style="thick">
        <color indexed="64"/>
      </top>
      <bottom style="hair">
        <color indexed="64"/>
      </bottom>
      <diagonal/>
    </border>
    <border>
      <left/>
      <right style="thin">
        <color indexed="64"/>
      </right>
      <top style="hair">
        <color indexed="64"/>
      </top>
      <bottom/>
      <diagonal/>
    </border>
    <border>
      <left style="hair">
        <color indexed="64"/>
      </left>
      <right style="thick">
        <color indexed="64"/>
      </right>
      <top/>
      <bottom style="hair">
        <color indexed="64"/>
      </bottom>
      <diagonal/>
    </border>
    <border>
      <left style="thick">
        <color indexed="64"/>
      </left>
      <right/>
      <top style="hair">
        <color indexed="64"/>
      </top>
      <bottom/>
      <diagonal/>
    </border>
    <border>
      <left/>
      <right/>
      <top style="medium">
        <color indexed="64"/>
      </top>
      <bottom/>
      <diagonal/>
    </border>
    <border>
      <left style="hair">
        <color indexed="64"/>
      </left>
      <right style="thick">
        <color indexed="64"/>
      </right>
      <top style="hair">
        <color indexed="64"/>
      </top>
      <bottom/>
      <diagonal/>
    </border>
    <border>
      <left style="thin">
        <color indexed="64"/>
      </left>
      <right style="hair">
        <color indexed="64"/>
      </right>
      <top style="medium">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right/>
      <top style="thin">
        <color indexed="64"/>
      </top>
      <bottom style="thin">
        <color indexed="64"/>
      </bottom>
      <diagonal/>
    </border>
    <border>
      <left/>
      <right/>
      <top style="thin">
        <color indexed="64"/>
      </top>
      <bottom style="thick">
        <color indexed="64"/>
      </bottom>
      <diagonal/>
    </border>
    <border>
      <left/>
      <right/>
      <top/>
      <bottom style="thin">
        <color indexed="64"/>
      </bottom>
      <diagonal/>
    </border>
    <border>
      <left style="medium">
        <color indexed="64"/>
      </left>
      <right style="thick">
        <color indexed="64"/>
      </right>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hair">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thick">
        <color indexed="64"/>
      </top>
      <bottom style="hair">
        <color indexed="64"/>
      </bottom>
      <diagonal/>
    </border>
    <border>
      <left style="hair">
        <color indexed="64"/>
      </left>
      <right style="thick">
        <color indexed="64"/>
      </right>
      <top style="medium">
        <color indexed="64"/>
      </top>
      <bottom/>
      <diagonal/>
    </border>
    <border>
      <left/>
      <right style="thin">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top style="thick">
        <color indexed="64"/>
      </top>
      <bottom style="hair">
        <color indexed="64"/>
      </bottom>
      <diagonal/>
    </border>
    <border>
      <left/>
      <right style="thin">
        <color indexed="64"/>
      </right>
      <top style="thick">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hair">
        <color indexed="64"/>
      </bottom>
      <diagonal/>
    </border>
    <border>
      <left style="thick">
        <color indexed="64"/>
      </left>
      <right/>
      <top style="hair">
        <color indexed="64"/>
      </top>
      <bottom style="hair">
        <color indexed="64"/>
      </bottom>
      <diagonal/>
    </border>
    <border>
      <left style="thick">
        <color indexed="64"/>
      </left>
      <right/>
      <top style="thin">
        <color indexed="64"/>
      </top>
      <bottom style="hair">
        <color indexed="64"/>
      </bottom>
      <diagonal/>
    </border>
    <border>
      <left style="thick">
        <color indexed="64"/>
      </left>
      <right/>
      <top style="hair">
        <color indexed="64"/>
      </top>
      <bottom style="thin">
        <color indexed="64"/>
      </bottom>
      <diagonal/>
    </border>
    <border>
      <left style="thick">
        <color indexed="64"/>
      </left>
      <right/>
      <top style="hair">
        <color indexed="64"/>
      </top>
      <bottom style="thick">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ck">
        <color indexed="64"/>
      </left>
      <right style="thin">
        <color indexed="64"/>
      </right>
      <top/>
      <bottom style="hair">
        <color indexed="64"/>
      </bottom>
      <diagonal/>
    </border>
    <border>
      <left style="thick">
        <color indexed="64"/>
      </left>
      <right style="thin">
        <color indexed="64"/>
      </right>
      <top style="hair">
        <color indexed="64"/>
      </top>
      <bottom/>
      <diagonal/>
    </border>
    <border>
      <left style="thick">
        <color indexed="64"/>
      </left>
      <right style="thin">
        <color indexed="64"/>
      </right>
      <top style="hair">
        <color indexed="64"/>
      </top>
      <bottom style="thick">
        <color indexed="64"/>
      </bottom>
      <diagonal/>
    </border>
    <border>
      <left style="thick">
        <color indexed="64"/>
      </left>
      <right/>
      <top/>
      <bottom style="hair">
        <color indexed="64"/>
      </bottom>
      <diagonal/>
    </border>
    <border>
      <left/>
      <right/>
      <top style="medium">
        <color indexed="64"/>
      </top>
      <bottom style="thick">
        <color indexed="64"/>
      </bottom>
      <diagonal/>
    </border>
    <border>
      <left/>
      <right style="medium">
        <color indexed="64"/>
      </right>
      <top style="thick">
        <color indexed="64"/>
      </top>
      <bottom style="medium">
        <color indexed="64"/>
      </bottom>
      <diagonal/>
    </border>
    <border>
      <left/>
      <right/>
      <top style="medium">
        <color indexed="64"/>
      </top>
      <bottom style="thin">
        <color indexed="64"/>
      </bottom>
      <diagonal/>
    </border>
    <border>
      <left style="medium">
        <color indexed="64"/>
      </left>
      <right/>
      <top style="thick">
        <color indexed="64"/>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ck">
        <color indexed="64"/>
      </top>
      <bottom style="hair">
        <color indexed="64"/>
      </bottom>
      <diagonal/>
    </border>
    <border>
      <left style="thin">
        <color indexed="64"/>
      </left>
      <right style="thin">
        <color indexed="64"/>
      </right>
      <top style="thick">
        <color indexed="64"/>
      </top>
      <bottom style="hair">
        <color indexed="64"/>
      </bottom>
      <diagonal/>
    </border>
  </borders>
  <cellStyleXfs count="42">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13" fillId="0" borderId="0" applyNumberFormat="0" applyFill="0" applyBorder="0" applyAlignment="0" applyProtection="0">
      <alignment vertical="center"/>
    </xf>
    <xf numFmtId="0" fontId="7" fillId="20" borderId="1" applyNumberFormat="0" applyAlignment="0" applyProtection="0">
      <alignment vertical="center"/>
    </xf>
    <xf numFmtId="0" fontId="14" fillId="21" borderId="0" applyNumberFormat="0" applyBorder="0" applyAlignment="0" applyProtection="0">
      <alignment vertical="center"/>
    </xf>
    <xf numFmtId="0" fontId="22" fillId="22" borderId="2" applyNumberFormat="0" applyFont="0" applyAlignment="0" applyProtection="0">
      <alignment vertical="center"/>
    </xf>
    <xf numFmtId="0" fontId="5" fillId="0" borderId="3" applyNumberFormat="0" applyFill="0" applyAlignment="0" applyProtection="0">
      <alignment vertical="center"/>
    </xf>
    <xf numFmtId="0" fontId="15" fillId="3" borderId="0" applyNumberFormat="0" applyBorder="0" applyAlignment="0" applyProtection="0">
      <alignment vertical="center"/>
    </xf>
    <xf numFmtId="0" fontId="9"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9"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0" fillId="0" borderId="8" applyNumberFormat="0" applyFill="0" applyAlignment="0" applyProtection="0">
      <alignment vertical="center"/>
    </xf>
    <xf numFmtId="0" fontId="16" fillId="23" borderId="9" applyNumberFormat="0" applyAlignment="0" applyProtection="0">
      <alignment vertical="center"/>
    </xf>
    <xf numFmtId="0" fontId="8" fillId="0" borderId="0" applyNumberFormat="0" applyFill="0" applyBorder="0" applyAlignment="0" applyProtection="0">
      <alignment vertical="center"/>
    </xf>
    <xf numFmtId="0" fontId="18" fillId="7" borderId="4" applyNumberFormat="0" applyAlignment="0" applyProtection="0">
      <alignment vertical="center"/>
    </xf>
    <xf numFmtId="0" fontId="20" fillId="4" borderId="0" applyNumberFormat="0" applyBorder="0" applyAlignment="0" applyProtection="0">
      <alignment vertical="center"/>
    </xf>
  </cellStyleXfs>
  <cellXfs count="452">
    <xf numFmtId="0" fontId="0" fillId="0" borderId="0" xfId="0"/>
    <xf numFmtId="0" fontId="1" fillId="0" borderId="0" xfId="0" applyFont="1"/>
    <xf numFmtId="0" fontId="1" fillId="0" borderId="0" xfId="0" applyFont="1" applyAlignment="1">
      <alignment vertical="center"/>
    </xf>
    <xf numFmtId="0" fontId="2" fillId="0" borderId="0" xfId="0" applyFont="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0" borderId="0" xfId="0" applyBorder="1"/>
    <xf numFmtId="0" fontId="0" fillId="0" borderId="0" xfId="0" applyAlignment="1">
      <alignment horizontal="center" shrinkToFit="1"/>
    </xf>
    <xf numFmtId="0" fontId="1" fillId="0" borderId="13" xfId="0" applyFont="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0" xfId="0" applyFont="1" applyBorder="1" applyAlignment="1">
      <alignment horizontal="center" vertical="center" shrinkToFit="1"/>
    </xf>
    <xf numFmtId="0" fontId="0" fillId="0" borderId="0" xfId="0" applyBorder="1" applyAlignment="1">
      <alignment horizontal="center" shrinkToFit="1"/>
    </xf>
    <xf numFmtId="0" fontId="0" fillId="0" borderId="0" xfId="0" applyAlignment="1">
      <alignment horizontal="center"/>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15" xfId="0" applyFont="1" applyBorder="1" applyAlignment="1">
      <alignment horizontal="center" vertical="center" shrinkToFit="1"/>
    </xf>
    <xf numFmtId="0" fontId="1" fillId="0" borderId="0" xfId="0" applyFont="1" applyAlignment="1">
      <alignment horizontal="center" shrinkToFit="1"/>
    </xf>
    <xf numFmtId="0" fontId="1" fillId="0" borderId="0" xfId="0" applyFont="1" applyBorder="1"/>
    <xf numFmtId="0" fontId="1" fillId="0" borderId="0" xfId="0" applyFont="1" applyAlignment="1">
      <alignment horizontal="center"/>
    </xf>
    <xf numFmtId="0" fontId="0" fillId="0" borderId="0" xfId="0" applyFill="1"/>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32" xfId="0" applyFont="1" applyFill="1" applyBorder="1" applyAlignment="1">
      <alignment horizontal="center" vertical="center" shrinkToFit="1"/>
    </xf>
    <xf numFmtId="0" fontId="1" fillId="0" borderId="33"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21" xfId="0" applyFont="1" applyBorder="1" applyAlignment="1">
      <alignment horizontal="center" vertical="center"/>
    </xf>
    <xf numFmtId="0" fontId="1" fillId="0" borderId="36" xfId="0" applyFont="1" applyBorder="1" applyAlignment="1">
      <alignment horizontal="center" vertical="center"/>
    </xf>
    <xf numFmtId="0" fontId="0" fillId="0" borderId="0" xfId="0" applyAlignment="1">
      <alignment horizontal="right"/>
    </xf>
    <xf numFmtId="0" fontId="1" fillId="0" borderId="37" xfId="0" applyFont="1" applyBorder="1" applyAlignment="1">
      <alignment horizontal="center" vertical="center" shrinkToFit="1"/>
    </xf>
    <xf numFmtId="0" fontId="1" fillId="0" borderId="38" xfId="0" applyFont="1" applyBorder="1" applyAlignment="1">
      <alignment horizontal="center" vertical="center"/>
    </xf>
    <xf numFmtId="177" fontId="1" fillId="0" borderId="39" xfId="0" applyNumberFormat="1" applyFont="1" applyBorder="1" applyAlignment="1">
      <alignment horizontal="center" vertical="center"/>
    </xf>
    <xf numFmtId="0" fontId="1" fillId="0" borderId="40" xfId="0" applyFont="1" applyBorder="1" applyAlignment="1">
      <alignment horizontal="center" vertical="center" shrinkToFit="1"/>
    </xf>
    <xf numFmtId="177" fontId="1" fillId="0" borderId="41" xfId="0" applyNumberFormat="1" applyFont="1" applyBorder="1" applyAlignment="1">
      <alignment horizontal="center" vertical="center"/>
    </xf>
    <xf numFmtId="0" fontId="1" fillId="0" borderId="42" xfId="0" applyFont="1" applyBorder="1" applyAlignment="1">
      <alignment horizontal="center" vertical="center" shrinkToFit="1"/>
    </xf>
    <xf numFmtId="0" fontId="1" fillId="0" borderId="43" xfId="0" applyFont="1" applyBorder="1" applyAlignment="1">
      <alignment horizontal="center" vertical="center"/>
    </xf>
    <xf numFmtId="0" fontId="1" fillId="0" borderId="44" xfId="0" applyFont="1" applyBorder="1" applyAlignment="1">
      <alignment horizontal="center" vertical="center"/>
    </xf>
    <xf numFmtId="177" fontId="1" fillId="0" borderId="45" xfId="0" applyNumberFormat="1"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1" fillId="0" borderId="0" xfId="0" applyFont="1" applyAlignment="1">
      <alignment horizontal="center" vertical="center"/>
    </xf>
    <xf numFmtId="0" fontId="1" fillId="0" borderId="51" xfId="0" applyFont="1" applyBorder="1" applyAlignment="1">
      <alignment horizontal="center" vertical="center" shrinkToFit="1"/>
    </xf>
    <xf numFmtId="0" fontId="1" fillId="0" borderId="52" xfId="0" applyFont="1" applyBorder="1" applyAlignment="1">
      <alignment horizontal="center" vertical="center" shrinkToFit="1"/>
    </xf>
    <xf numFmtId="0" fontId="1" fillId="0" borderId="53" xfId="0" applyFont="1" applyBorder="1" applyAlignment="1">
      <alignment horizontal="center" vertical="center"/>
    </xf>
    <xf numFmtId="0" fontId="1" fillId="0" borderId="24" xfId="0" applyFont="1" applyBorder="1" applyAlignment="1">
      <alignment horizontal="center" vertical="center"/>
    </xf>
    <xf numFmtId="0" fontId="1" fillId="0" borderId="34" xfId="0" applyFont="1" applyFill="1" applyBorder="1" applyAlignment="1">
      <alignment horizontal="center" vertical="center" shrinkToFit="1"/>
    </xf>
    <xf numFmtId="0" fontId="1" fillId="0" borderId="36" xfId="0" applyFont="1" applyFill="1" applyBorder="1" applyAlignment="1">
      <alignment horizontal="center" vertical="center" shrinkToFit="1"/>
    </xf>
    <xf numFmtId="0" fontId="1" fillId="0" borderId="35" xfId="0" applyFont="1" applyFill="1" applyBorder="1" applyAlignment="1">
      <alignment horizontal="center" vertical="center" shrinkToFit="1"/>
    </xf>
    <xf numFmtId="49" fontId="1" fillId="0" borderId="49" xfId="0" applyNumberFormat="1" applyFont="1" applyBorder="1" applyAlignment="1">
      <alignment horizontal="center" vertical="center"/>
    </xf>
    <xf numFmtId="49" fontId="1" fillId="0" borderId="50"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54" xfId="0" applyNumberFormat="1" applyFont="1" applyBorder="1" applyAlignment="1">
      <alignment horizontal="center" vertical="center"/>
    </xf>
    <xf numFmtId="0" fontId="1" fillId="24" borderId="23" xfId="0" applyFont="1" applyFill="1" applyBorder="1" applyAlignment="1">
      <alignment horizontal="center" vertical="center" shrinkToFit="1"/>
    </xf>
    <xf numFmtId="0" fontId="1" fillId="24" borderId="17" xfId="0" applyFont="1" applyFill="1" applyBorder="1" applyAlignment="1">
      <alignment horizontal="center" vertical="center" shrinkToFit="1"/>
    </xf>
    <xf numFmtId="0" fontId="1" fillId="24" borderId="20" xfId="0" applyFont="1" applyFill="1" applyBorder="1" applyAlignment="1">
      <alignment horizontal="center" vertical="center" shrinkToFit="1"/>
    </xf>
    <xf numFmtId="0" fontId="1" fillId="24" borderId="13" xfId="0" applyFont="1" applyFill="1" applyBorder="1" applyAlignment="1">
      <alignment horizontal="center" vertical="center" shrinkToFit="1"/>
    </xf>
    <xf numFmtId="0" fontId="1" fillId="24" borderId="17" xfId="0" applyFont="1" applyFill="1" applyBorder="1" applyAlignment="1">
      <alignment horizontal="center" vertical="center"/>
    </xf>
    <xf numFmtId="0" fontId="1" fillId="24" borderId="13" xfId="0" applyFont="1" applyFill="1" applyBorder="1" applyAlignment="1">
      <alignment horizontal="center" vertical="center"/>
    </xf>
    <xf numFmtId="0" fontId="1" fillId="24" borderId="24" xfId="0" applyFont="1" applyFill="1" applyBorder="1" applyAlignment="1">
      <alignment horizontal="center" vertical="center" shrinkToFit="1"/>
    </xf>
    <xf numFmtId="0" fontId="1" fillId="24" borderId="18" xfId="0" applyFont="1" applyFill="1" applyBorder="1" applyAlignment="1">
      <alignment horizontal="center" vertical="center" shrinkToFit="1"/>
    </xf>
    <xf numFmtId="0" fontId="1" fillId="24" borderId="21" xfId="0" applyFont="1" applyFill="1" applyBorder="1" applyAlignment="1">
      <alignment horizontal="center" vertical="center" shrinkToFit="1"/>
    </xf>
    <xf numFmtId="0" fontId="1" fillId="24" borderId="15" xfId="0" applyFont="1" applyFill="1" applyBorder="1" applyAlignment="1">
      <alignment horizontal="center" vertical="center"/>
    </xf>
    <xf numFmtId="0" fontId="1" fillId="24" borderId="18" xfId="0" applyFont="1" applyFill="1" applyBorder="1" applyAlignment="1">
      <alignment horizontal="center" vertical="center"/>
    </xf>
    <xf numFmtId="0" fontId="1" fillId="24" borderId="15" xfId="0" applyFont="1" applyFill="1" applyBorder="1" applyAlignment="1">
      <alignment horizontal="center" vertical="center" shrinkToFit="1"/>
    </xf>
    <xf numFmtId="0" fontId="1" fillId="24" borderId="55" xfId="0" applyFont="1" applyFill="1" applyBorder="1" applyAlignment="1">
      <alignment horizontal="center" vertical="center" shrinkToFit="1"/>
    </xf>
    <xf numFmtId="0" fontId="1" fillId="24" borderId="56" xfId="0" applyFont="1" applyFill="1" applyBorder="1" applyAlignment="1">
      <alignment horizontal="center" vertical="center" shrinkToFit="1"/>
    </xf>
    <xf numFmtId="0" fontId="1" fillId="24" borderId="57" xfId="0" applyFont="1" applyFill="1" applyBorder="1" applyAlignment="1">
      <alignment horizontal="center" vertical="center" shrinkToFit="1"/>
    </xf>
    <xf numFmtId="0" fontId="1" fillId="24" borderId="58" xfId="0" applyFont="1" applyFill="1" applyBorder="1" applyAlignment="1">
      <alignment horizontal="center" vertical="center"/>
    </xf>
    <xf numFmtId="0" fontId="1" fillId="24" borderId="59" xfId="0" applyFont="1" applyFill="1" applyBorder="1" applyAlignment="1">
      <alignment horizontal="center" vertical="center"/>
    </xf>
    <xf numFmtId="0" fontId="1" fillId="24" borderId="60" xfId="0" applyFont="1" applyFill="1" applyBorder="1" applyAlignment="1">
      <alignment horizontal="center" vertical="center" shrinkToFit="1"/>
    </xf>
    <xf numFmtId="0" fontId="1" fillId="24" borderId="58" xfId="0" applyFont="1" applyFill="1" applyBorder="1" applyAlignment="1">
      <alignment horizontal="center" vertical="center" shrinkToFit="1"/>
    </xf>
    <xf numFmtId="0" fontId="1" fillId="24" borderId="60" xfId="0" applyFont="1" applyFill="1" applyBorder="1" applyAlignment="1">
      <alignment horizontal="center" vertical="center"/>
    </xf>
    <xf numFmtId="0" fontId="2" fillId="0" borderId="61" xfId="0" applyFont="1" applyFill="1" applyBorder="1" applyAlignment="1">
      <alignment horizontal="center" vertical="center"/>
    </xf>
    <xf numFmtId="49" fontId="1" fillId="0" borderId="61" xfId="0" applyNumberFormat="1" applyFont="1" applyFill="1" applyBorder="1" applyAlignment="1">
      <alignment horizontal="center" vertical="center"/>
    </xf>
    <xf numFmtId="0" fontId="1" fillId="0" borderId="0" xfId="0" applyFont="1" applyFill="1" applyBorder="1" applyAlignment="1">
      <alignment horizontal="center" vertical="center" shrinkToFit="1"/>
    </xf>
    <xf numFmtId="0" fontId="1" fillId="0" borderId="53" xfId="0" applyFont="1" applyFill="1" applyBorder="1" applyAlignment="1">
      <alignment horizontal="center" vertical="center" shrinkToFit="1"/>
    </xf>
    <xf numFmtId="0" fontId="2" fillId="0" borderId="62"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66" xfId="0" applyFont="1" applyBorder="1" applyAlignment="1">
      <alignment horizontal="center" vertical="center" shrinkToFit="1"/>
    </xf>
    <xf numFmtId="0" fontId="2" fillId="0" borderId="67" xfId="0" applyFont="1" applyBorder="1" applyAlignment="1">
      <alignment horizontal="center" vertical="center" shrinkToFit="1"/>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176" fontId="2" fillId="0" borderId="41" xfId="0" applyNumberFormat="1" applyFont="1" applyBorder="1" applyAlignment="1">
      <alignment horizontal="right" vertical="center"/>
    </xf>
    <xf numFmtId="0" fontId="2" fillId="25" borderId="76" xfId="0" applyFont="1" applyFill="1" applyBorder="1" applyAlignment="1">
      <alignment horizontal="center" vertical="center"/>
    </xf>
    <xf numFmtId="0" fontId="2" fillId="25" borderId="77" xfId="0" applyFont="1" applyFill="1" applyBorder="1" applyAlignment="1">
      <alignment horizontal="center" vertical="center"/>
    </xf>
    <xf numFmtId="0" fontId="2" fillId="25" borderId="78" xfId="0" applyFont="1" applyFill="1" applyBorder="1" applyAlignment="1">
      <alignment horizontal="center" vertical="center"/>
    </xf>
    <xf numFmtId="0" fontId="2" fillId="25" borderId="79" xfId="0" applyFont="1" applyFill="1" applyBorder="1" applyAlignment="1">
      <alignment horizontal="center" vertical="center"/>
    </xf>
    <xf numFmtId="0" fontId="1" fillId="26" borderId="80" xfId="0" applyFont="1" applyFill="1" applyBorder="1" applyAlignment="1">
      <alignment horizontal="right" vertical="center"/>
    </xf>
    <xf numFmtId="0" fontId="1" fillId="26" borderId="81" xfId="0" applyFont="1" applyFill="1" applyBorder="1" applyAlignment="1">
      <alignment horizontal="left" vertical="center"/>
    </xf>
    <xf numFmtId="0" fontId="1" fillId="26" borderId="82" xfId="0" applyFont="1" applyFill="1" applyBorder="1" applyAlignment="1">
      <alignment horizontal="right" vertical="center"/>
    </xf>
    <xf numFmtId="0" fontId="1" fillId="26" borderId="83" xfId="0" applyFont="1" applyFill="1" applyBorder="1" applyAlignment="1">
      <alignment horizontal="left" vertical="center"/>
    </xf>
    <xf numFmtId="0" fontId="1" fillId="26" borderId="84" xfId="0" applyFont="1" applyFill="1" applyBorder="1" applyAlignment="1">
      <alignment horizontal="right" vertical="center"/>
    </xf>
    <xf numFmtId="0" fontId="1" fillId="26" borderId="85" xfId="0" applyFont="1" applyFill="1" applyBorder="1" applyAlignment="1">
      <alignment horizontal="left" vertical="center"/>
    </xf>
    <xf numFmtId="0" fontId="2" fillId="26" borderId="86" xfId="0" applyFont="1" applyFill="1" applyBorder="1" applyAlignment="1">
      <alignment horizontal="right" vertical="center"/>
    </xf>
    <xf numFmtId="0" fontId="2" fillId="26" borderId="87" xfId="0" applyFont="1" applyFill="1" applyBorder="1" applyAlignment="1">
      <alignment horizontal="left" vertical="center"/>
    </xf>
    <xf numFmtId="0" fontId="1" fillId="0" borderId="15" xfId="0" applyFont="1" applyBorder="1" applyAlignment="1">
      <alignment horizontal="right" vertical="center" wrapText="1"/>
    </xf>
    <xf numFmtId="0" fontId="1" fillId="0" borderId="15" xfId="0" applyFont="1" applyFill="1" applyBorder="1" applyAlignment="1">
      <alignment horizontal="right" vertical="center" wrapText="1"/>
    </xf>
    <xf numFmtId="178" fontId="1" fillId="0" borderId="88" xfId="0" applyNumberFormat="1" applyFont="1" applyBorder="1" applyAlignment="1">
      <alignment horizontal="right" vertical="center"/>
    </xf>
    <xf numFmtId="178" fontId="1" fillId="0" borderId="89" xfId="0" applyNumberFormat="1" applyFont="1" applyBorder="1" applyAlignment="1">
      <alignment horizontal="right" vertical="center"/>
    </xf>
    <xf numFmtId="178" fontId="1" fillId="0" borderId="90" xfId="0" applyNumberFormat="1" applyFont="1" applyBorder="1" applyAlignment="1">
      <alignment horizontal="right" vertical="center"/>
    </xf>
    <xf numFmtId="178" fontId="1" fillId="0" borderId="91" xfId="0" applyNumberFormat="1" applyFont="1" applyBorder="1" applyAlignment="1">
      <alignment horizontal="right" vertical="center"/>
    </xf>
    <xf numFmtId="178" fontId="1" fillId="0" borderId="91" xfId="0" applyNumberFormat="1" applyFont="1" applyFill="1" applyBorder="1" applyAlignment="1">
      <alignment horizontal="right" vertical="center"/>
    </xf>
    <xf numFmtId="178" fontId="1" fillId="0" borderId="89" xfId="0" applyNumberFormat="1" applyFont="1" applyFill="1" applyBorder="1" applyAlignment="1">
      <alignment horizontal="right" vertical="center"/>
    </xf>
    <xf numFmtId="178" fontId="1" fillId="0" borderId="90" xfId="0" applyNumberFormat="1" applyFont="1" applyFill="1" applyBorder="1" applyAlignment="1">
      <alignment horizontal="right" vertical="center"/>
    </xf>
    <xf numFmtId="0" fontId="2" fillId="0" borderId="92" xfId="0" applyFont="1" applyBorder="1" applyAlignment="1">
      <alignment horizontal="center" vertical="center" shrinkToFit="1"/>
    </xf>
    <xf numFmtId="0" fontId="1" fillId="0" borderId="93" xfId="0" applyFont="1" applyBorder="1" applyAlignment="1">
      <alignment horizontal="center" vertical="center" shrinkToFit="1"/>
    </xf>
    <xf numFmtId="0" fontId="1" fillId="0" borderId="94" xfId="0" applyFont="1" applyBorder="1" applyAlignment="1">
      <alignment horizontal="center" vertical="center" shrinkToFit="1"/>
    </xf>
    <xf numFmtId="0" fontId="1" fillId="0" borderId="95" xfId="0" applyFont="1" applyBorder="1" applyAlignment="1">
      <alignment horizontal="center" vertical="center" shrinkToFit="1"/>
    </xf>
    <xf numFmtId="0" fontId="1" fillId="0" borderId="96" xfId="0" applyFont="1" applyBorder="1" applyAlignment="1">
      <alignment horizontal="center" vertical="center" shrinkToFit="1"/>
    </xf>
    <xf numFmtId="0" fontId="1" fillId="0" borderId="96" xfId="0" applyFont="1" applyFill="1" applyBorder="1" applyAlignment="1">
      <alignment horizontal="center" vertical="center" shrinkToFit="1"/>
    </xf>
    <xf numFmtId="0" fontId="1" fillId="0" borderId="94" xfId="0" applyFont="1" applyFill="1" applyBorder="1" applyAlignment="1">
      <alignment horizontal="center" vertical="center" shrinkToFit="1"/>
    </xf>
    <xf numFmtId="0" fontId="1" fillId="0" borderId="95" xfId="0" applyFont="1" applyFill="1" applyBorder="1" applyAlignment="1">
      <alignment horizontal="center" vertical="center" shrinkToFit="1"/>
    </xf>
    <xf numFmtId="0" fontId="2" fillId="0" borderId="97" xfId="0" applyFont="1" applyBorder="1" applyAlignment="1">
      <alignment horizontal="center" vertical="center"/>
    </xf>
    <xf numFmtId="0" fontId="1" fillId="0" borderId="3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8" xfId="0" applyFont="1" applyFill="1" applyBorder="1" applyAlignment="1">
      <alignment horizontal="right" vertical="center" wrapText="1"/>
    </xf>
    <xf numFmtId="0" fontId="1" fillId="0" borderId="98" xfId="0" applyFont="1" applyFill="1" applyBorder="1" applyAlignment="1">
      <alignment horizontal="center" vertical="center" shrinkToFit="1"/>
    </xf>
    <xf numFmtId="0" fontId="1" fillId="0" borderId="99" xfId="0" applyFont="1" applyFill="1" applyBorder="1" applyAlignment="1">
      <alignment horizontal="center" vertical="center" shrinkToFit="1"/>
    </xf>
    <xf numFmtId="0" fontId="1" fillId="0" borderId="100" xfId="0" applyFont="1" applyFill="1" applyBorder="1" applyAlignment="1">
      <alignment horizontal="center" vertical="center" shrinkToFit="1"/>
    </xf>
    <xf numFmtId="0" fontId="1" fillId="0" borderId="101" xfId="0" applyFont="1" applyFill="1" applyBorder="1" applyAlignment="1">
      <alignment horizontal="center" vertical="center" shrinkToFit="1"/>
    </xf>
    <xf numFmtId="0" fontId="1" fillId="0" borderId="102" xfId="0" applyFont="1" applyFill="1" applyBorder="1" applyAlignment="1">
      <alignment horizontal="center" vertical="center" shrinkToFit="1"/>
    </xf>
    <xf numFmtId="0" fontId="1" fillId="0" borderId="103" xfId="0" applyFont="1" applyFill="1" applyBorder="1" applyAlignment="1">
      <alignment horizontal="center" vertical="center"/>
    </xf>
    <xf numFmtId="0" fontId="1" fillId="0" borderId="101" xfId="0" applyFont="1" applyFill="1" applyBorder="1" applyAlignment="1">
      <alignment horizontal="center" vertical="center"/>
    </xf>
    <xf numFmtId="178" fontId="1" fillId="0" borderId="104" xfId="0" applyNumberFormat="1" applyFont="1" applyFill="1" applyBorder="1" applyAlignment="1">
      <alignment horizontal="right" vertical="center"/>
    </xf>
    <xf numFmtId="0" fontId="1" fillId="0" borderId="18" xfId="0" applyFont="1" applyBorder="1" applyAlignment="1">
      <alignment horizontal="right" vertical="center" wrapText="1"/>
    </xf>
    <xf numFmtId="0" fontId="1" fillId="0" borderId="21" xfId="0" applyFont="1" applyBorder="1" applyAlignment="1">
      <alignment horizontal="right" vertical="center" wrapText="1"/>
    </xf>
    <xf numFmtId="0" fontId="2" fillId="24" borderId="105" xfId="0" applyFont="1" applyFill="1" applyBorder="1" applyAlignment="1">
      <alignment horizontal="center" vertical="center" shrinkToFit="1"/>
    </xf>
    <xf numFmtId="0" fontId="1" fillId="24" borderId="106" xfId="0" applyFont="1" applyFill="1" applyBorder="1" applyAlignment="1">
      <alignment horizontal="center" vertical="center" shrinkToFit="1"/>
    </xf>
    <xf numFmtId="0" fontId="1" fillId="24" borderId="107" xfId="0" applyFont="1" applyFill="1" applyBorder="1" applyAlignment="1">
      <alignment horizontal="center" vertical="center" shrinkToFit="1"/>
    </xf>
    <xf numFmtId="0" fontId="1" fillId="24" borderId="108" xfId="0" applyFont="1" applyFill="1" applyBorder="1" applyAlignment="1">
      <alignment horizontal="center" vertical="center" shrinkToFit="1"/>
    </xf>
    <xf numFmtId="0" fontId="1" fillId="24" borderId="109" xfId="0" applyFont="1" applyFill="1" applyBorder="1" applyAlignment="1">
      <alignment horizontal="center" vertical="center" shrinkToFit="1"/>
    </xf>
    <xf numFmtId="0" fontId="1" fillId="24" borderId="110" xfId="0" applyFont="1" applyFill="1" applyBorder="1" applyAlignment="1">
      <alignment horizontal="center" vertical="center" shrinkToFit="1"/>
    </xf>
    <xf numFmtId="0" fontId="2" fillId="24" borderId="111" xfId="0" applyFont="1" applyFill="1" applyBorder="1" applyAlignment="1">
      <alignment horizontal="center" vertical="center" shrinkToFit="1"/>
    </xf>
    <xf numFmtId="0" fontId="1" fillId="24" borderId="112" xfId="0" applyFont="1" applyFill="1" applyBorder="1" applyAlignment="1">
      <alignment horizontal="center" vertical="center" shrinkToFit="1"/>
    </xf>
    <xf numFmtId="0" fontId="1" fillId="24" borderId="113" xfId="0" applyFont="1" applyFill="1" applyBorder="1" applyAlignment="1">
      <alignment horizontal="center" vertical="center" shrinkToFit="1"/>
    </xf>
    <xf numFmtId="0" fontId="1" fillId="24" borderId="114" xfId="0" applyFont="1" applyFill="1" applyBorder="1" applyAlignment="1">
      <alignment horizontal="center" vertical="center" shrinkToFit="1"/>
    </xf>
    <xf numFmtId="0" fontId="1" fillId="24" borderId="115" xfId="0" applyFont="1" applyFill="1" applyBorder="1" applyAlignment="1">
      <alignment horizontal="center" vertical="center" shrinkToFit="1"/>
    </xf>
    <xf numFmtId="0" fontId="1" fillId="24" borderId="116" xfId="0" applyFont="1" applyFill="1" applyBorder="1" applyAlignment="1">
      <alignment horizontal="center" vertical="center" shrinkToFit="1"/>
    </xf>
    <xf numFmtId="0" fontId="1" fillId="0" borderId="24" xfId="0" applyFont="1" applyBorder="1" applyAlignment="1">
      <alignment horizontal="right" vertical="center" wrapText="1"/>
    </xf>
    <xf numFmtId="0" fontId="1" fillId="0" borderId="117" xfId="0" applyFont="1" applyBorder="1" applyAlignment="1">
      <alignment horizontal="right" vertical="center" wrapText="1"/>
    </xf>
    <xf numFmtId="0" fontId="1" fillId="0" borderId="25" xfId="0" applyFont="1" applyBorder="1" applyAlignment="1">
      <alignment horizontal="right" vertical="center" wrapText="1"/>
    </xf>
    <xf numFmtId="0" fontId="1" fillId="0" borderId="28" xfId="0" applyFont="1" applyBorder="1" applyAlignment="1">
      <alignment horizontal="right" vertical="center" wrapText="1"/>
    </xf>
    <xf numFmtId="0" fontId="1" fillId="0" borderId="31" xfId="0" applyFont="1" applyBorder="1" applyAlignment="1">
      <alignment horizontal="right" vertical="center" wrapText="1"/>
    </xf>
    <xf numFmtId="0" fontId="1" fillId="0" borderId="31" xfId="0" applyFont="1" applyFill="1" applyBorder="1" applyAlignment="1">
      <alignment horizontal="right" vertical="center" wrapText="1"/>
    </xf>
    <xf numFmtId="0" fontId="1" fillId="0" borderId="25" xfId="0" applyFont="1" applyFill="1" applyBorder="1" applyAlignment="1">
      <alignment horizontal="right" vertical="center" wrapText="1"/>
    </xf>
    <xf numFmtId="0" fontId="1" fillId="0" borderId="21" xfId="0" applyFont="1" applyFill="1" applyBorder="1" applyAlignment="1">
      <alignment horizontal="right" vertical="center" wrapText="1"/>
    </xf>
    <xf numFmtId="0" fontId="1" fillId="0" borderId="28" xfId="0" applyFont="1" applyFill="1" applyBorder="1" applyAlignment="1">
      <alignment horizontal="right" vertical="center" wrapText="1"/>
    </xf>
    <xf numFmtId="0" fontId="1" fillId="0" borderId="101" xfId="0" applyFont="1" applyFill="1" applyBorder="1" applyAlignment="1">
      <alignment horizontal="right" vertical="center" wrapText="1"/>
    </xf>
    <xf numFmtId="0" fontId="1" fillId="0" borderId="118" xfId="0" applyFont="1" applyFill="1" applyBorder="1" applyAlignment="1">
      <alignment horizontal="right" vertical="center" wrapText="1"/>
    </xf>
    <xf numFmtId="0" fontId="1" fillId="0" borderId="119" xfId="0" applyFont="1" applyBorder="1" applyAlignment="1">
      <alignment horizontal="center" vertical="center" shrinkToFit="1"/>
    </xf>
    <xf numFmtId="0" fontId="1" fillId="24" borderId="120" xfId="0" applyFont="1" applyFill="1" applyBorder="1" applyAlignment="1">
      <alignment horizontal="center" vertical="center" shrinkToFit="1"/>
    </xf>
    <xf numFmtId="0" fontId="1" fillId="0" borderId="121" xfId="0" applyFont="1" applyBorder="1" applyAlignment="1">
      <alignment horizontal="center" vertical="center" shrinkToFit="1"/>
    </xf>
    <xf numFmtId="0" fontId="1" fillId="0" borderId="122" xfId="0" applyFont="1" applyBorder="1" applyAlignment="1">
      <alignment horizontal="center" vertical="center" shrinkToFit="1"/>
    </xf>
    <xf numFmtId="0" fontId="1" fillId="0" borderId="123" xfId="0" applyFont="1" applyBorder="1" applyAlignment="1">
      <alignment horizontal="center" vertical="center" shrinkToFit="1"/>
    </xf>
    <xf numFmtId="0" fontId="1" fillId="0" borderId="124" xfId="0" applyFont="1" applyBorder="1" applyAlignment="1">
      <alignment horizontal="center" vertical="center" shrinkToFit="1"/>
    </xf>
    <xf numFmtId="0" fontId="1" fillId="24" borderId="125" xfId="0" applyFont="1" applyFill="1" applyBorder="1" applyAlignment="1">
      <alignment horizontal="center" vertical="center" shrinkToFit="1"/>
    </xf>
    <xf numFmtId="0" fontId="1" fillId="0" borderId="126" xfId="0" applyFont="1" applyBorder="1" applyAlignment="1">
      <alignment horizontal="center" vertical="center"/>
    </xf>
    <xf numFmtId="0" fontId="1" fillId="0" borderId="123" xfId="0" applyFont="1" applyBorder="1" applyAlignment="1">
      <alignment horizontal="center" vertical="center"/>
    </xf>
    <xf numFmtId="0" fontId="1" fillId="0" borderId="123" xfId="0" applyFont="1" applyBorder="1" applyAlignment="1">
      <alignment horizontal="right" vertical="center" wrapText="1"/>
    </xf>
    <xf numFmtId="0" fontId="1" fillId="0" borderId="127" xfId="0" applyFont="1" applyBorder="1" applyAlignment="1">
      <alignment horizontal="right" vertical="center" wrapText="1"/>
    </xf>
    <xf numFmtId="178" fontId="1" fillId="0" borderId="128" xfId="0" applyNumberFormat="1" applyFont="1" applyBorder="1" applyAlignment="1">
      <alignment horizontal="right" vertical="center"/>
    </xf>
    <xf numFmtId="0" fontId="1" fillId="0" borderId="129" xfId="0" applyFont="1" applyFill="1" applyBorder="1" applyAlignment="1">
      <alignment horizontal="center" vertical="center" shrinkToFit="1"/>
    </xf>
    <xf numFmtId="0" fontId="1" fillId="24" borderId="130" xfId="0" applyFont="1" applyFill="1" applyBorder="1" applyAlignment="1">
      <alignment horizontal="center" vertical="center" shrinkToFit="1"/>
    </xf>
    <xf numFmtId="0" fontId="1" fillId="0" borderId="131" xfId="0" applyFont="1" applyBorder="1" applyAlignment="1">
      <alignment horizontal="center" vertical="center" shrinkToFit="1"/>
    </xf>
    <xf numFmtId="0" fontId="1" fillId="0" borderId="132" xfId="0" applyFont="1" applyBorder="1" applyAlignment="1">
      <alignment horizontal="center" vertical="center" shrinkToFit="1"/>
    </xf>
    <xf numFmtId="0" fontId="1" fillId="0" borderId="133" xfId="0" applyFont="1" applyBorder="1" applyAlignment="1">
      <alignment horizontal="center" vertical="center" shrinkToFit="1"/>
    </xf>
    <xf numFmtId="0" fontId="1" fillId="0" borderId="134" xfId="0" applyFont="1" applyBorder="1" applyAlignment="1">
      <alignment horizontal="center" vertical="center" shrinkToFit="1"/>
    </xf>
    <xf numFmtId="0" fontId="1" fillId="24" borderId="135" xfId="0" applyFont="1" applyFill="1" applyBorder="1" applyAlignment="1">
      <alignment horizontal="center" vertical="center" shrinkToFit="1"/>
    </xf>
    <xf numFmtId="0" fontId="1" fillId="0" borderId="136" xfId="0" applyFont="1" applyBorder="1" applyAlignment="1">
      <alignment horizontal="center" vertical="center"/>
    </xf>
    <xf numFmtId="0" fontId="1" fillId="0" borderId="133" xfId="0" applyFont="1" applyBorder="1" applyAlignment="1">
      <alignment horizontal="center" vertical="center"/>
    </xf>
    <xf numFmtId="0" fontId="1" fillId="0" borderId="133" xfId="0" applyFont="1" applyBorder="1" applyAlignment="1">
      <alignment horizontal="right" vertical="center" wrapText="1"/>
    </xf>
    <xf numFmtId="0" fontId="1" fillId="0" borderId="137" xfId="0" applyFont="1" applyBorder="1" applyAlignment="1">
      <alignment horizontal="right" vertical="center" wrapText="1"/>
    </xf>
    <xf numFmtId="178" fontId="1" fillId="0" borderId="138" xfId="0" applyNumberFormat="1" applyFont="1" applyBorder="1" applyAlignment="1">
      <alignment horizontal="right" vertical="center"/>
    </xf>
    <xf numFmtId="0" fontId="1" fillId="0" borderId="119" xfId="0" applyFont="1" applyFill="1" applyBorder="1" applyAlignment="1">
      <alignment horizontal="center" vertical="center" shrinkToFit="1"/>
    </xf>
    <xf numFmtId="0" fontId="1" fillId="0" borderId="121" xfId="0" applyFont="1" applyFill="1" applyBorder="1" applyAlignment="1">
      <alignment horizontal="center" vertical="center" shrinkToFit="1"/>
    </xf>
    <xf numFmtId="0" fontId="1" fillId="0" borderId="122" xfId="0" applyFont="1" applyFill="1" applyBorder="1" applyAlignment="1">
      <alignment horizontal="center" vertical="center" shrinkToFit="1"/>
    </xf>
    <xf numFmtId="0" fontId="1" fillId="0" borderId="123" xfId="0" applyFont="1" applyFill="1" applyBorder="1" applyAlignment="1">
      <alignment horizontal="center" vertical="center" shrinkToFit="1"/>
    </xf>
    <xf numFmtId="0" fontId="1" fillId="0" borderId="124" xfId="0" applyFont="1" applyFill="1" applyBorder="1" applyAlignment="1">
      <alignment horizontal="center" vertical="center" shrinkToFit="1"/>
    </xf>
    <xf numFmtId="0" fontId="1" fillId="0" borderId="123" xfId="0" applyFont="1" applyFill="1" applyBorder="1" applyAlignment="1">
      <alignment horizontal="right" vertical="center" wrapText="1"/>
    </xf>
    <xf numFmtId="0" fontId="1" fillId="0" borderId="127" xfId="0" applyFont="1" applyFill="1" applyBorder="1" applyAlignment="1">
      <alignment horizontal="right" vertical="center" wrapText="1"/>
    </xf>
    <xf numFmtId="178" fontId="1" fillId="0" borderId="128" xfId="0" applyNumberFormat="1" applyFont="1" applyFill="1" applyBorder="1" applyAlignment="1">
      <alignment horizontal="right" vertical="center"/>
    </xf>
    <xf numFmtId="0" fontId="1" fillId="0" borderId="129" xfId="0" applyFont="1" applyBorder="1" applyAlignment="1">
      <alignment horizontal="center" vertical="center" shrinkToFit="1"/>
    </xf>
    <xf numFmtId="0" fontId="1" fillId="0" borderId="133" xfId="0" applyFont="1" applyFill="1" applyBorder="1" applyAlignment="1">
      <alignment horizontal="right" vertical="center" wrapText="1"/>
    </xf>
    <xf numFmtId="0" fontId="1" fillId="0" borderId="137" xfId="0" applyFont="1" applyFill="1" applyBorder="1" applyAlignment="1">
      <alignment horizontal="right" vertical="center" wrapText="1"/>
    </xf>
    <xf numFmtId="178" fontId="1" fillId="0" borderId="138" xfId="0" applyNumberFormat="1" applyFont="1" applyFill="1" applyBorder="1" applyAlignment="1">
      <alignment horizontal="right" vertical="center"/>
    </xf>
    <xf numFmtId="0" fontId="1" fillId="0" borderId="126" xfId="0" applyFont="1" applyFill="1" applyBorder="1" applyAlignment="1">
      <alignment horizontal="center" vertical="center"/>
    </xf>
    <xf numFmtId="0" fontId="1" fillId="0" borderId="123" xfId="0" applyFont="1" applyFill="1" applyBorder="1" applyAlignment="1">
      <alignment horizontal="center" vertical="center"/>
    </xf>
    <xf numFmtId="0" fontId="1" fillId="0" borderId="131" xfId="0" applyFont="1" applyFill="1" applyBorder="1" applyAlignment="1">
      <alignment horizontal="center" vertical="center" shrinkToFit="1"/>
    </xf>
    <xf numFmtId="0" fontId="1" fillId="0" borderId="132" xfId="0" applyFont="1" applyFill="1" applyBorder="1" applyAlignment="1">
      <alignment horizontal="center" vertical="center" shrinkToFit="1"/>
    </xf>
    <xf numFmtId="0" fontId="1" fillId="0" borderId="133" xfId="0" applyFont="1" applyFill="1" applyBorder="1" applyAlignment="1">
      <alignment horizontal="center" vertical="center" shrinkToFit="1"/>
    </xf>
    <xf numFmtId="0" fontId="1" fillId="0" borderId="134" xfId="0" applyFont="1" applyFill="1" applyBorder="1" applyAlignment="1">
      <alignment horizontal="center" vertical="center" shrinkToFit="1"/>
    </xf>
    <xf numFmtId="0" fontId="1" fillId="0" borderId="136" xfId="0" applyFont="1" applyFill="1" applyBorder="1" applyAlignment="1">
      <alignment horizontal="center" vertical="center"/>
    </xf>
    <xf numFmtId="0" fontId="1" fillId="0" borderId="133" xfId="0" applyFont="1" applyFill="1" applyBorder="1" applyAlignment="1">
      <alignment horizontal="center" vertical="center"/>
    </xf>
    <xf numFmtId="0" fontId="2" fillId="25" borderId="139" xfId="0" applyFont="1" applyFill="1" applyBorder="1" applyAlignment="1">
      <alignment horizontal="center" vertical="center" shrinkToFit="1"/>
    </xf>
    <xf numFmtId="0" fontId="2" fillId="0" borderId="140" xfId="0" applyFont="1" applyBorder="1" applyAlignment="1">
      <alignment horizontal="center" vertical="center" shrinkToFit="1"/>
    </xf>
    <xf numFmtId="0" fontId="2" fillId="0" borderId="141" xfId="0" applyFont="1" applyBorder="1" applyAlignment="1">
      <alignment horizontal="center" vertical="center" shrinkToFit="1"/>
    </xf>
    <xf numFmtId="0" fontId="2" fillId="0" borderId="142" xfId="0" applyFont="1" applyBorder="1" applyAlignment="1">
      <alignment horizontal="center" vertical="center" shrinkToFit="1"/>
    </xf>
    <xf numFmtId="0" fontId="2" fillId="0" borderId="143" xfId="0" applyFont="1" applyBorder="1" applyAlignment="1">
      <alignment horizontal="center" vertical="center" shrinkToFit="1"/>
    </xf>
    <xf numFmtId="0" fontId="2" fillId="0" borderId="144" xfId="0" applyFont="1" applyBorder="1" applyAlignment="1">
      <alignment horizontal="center" vertical="center"/>
    </xf>
    <xf numFmtId="0" fontId="2" fillId="0" borderId="145" xfId="0" applyFont="1" applyBorder="1" applyAlignment="1">
      <alignment horizontal="center" vertical="center" shrinkToFit="1"/>
    </xf>
    <xf numFmtId="0" fontId="2" fillId="0" borderId="134" xfId="0" applyFont="1" applyBorder="1" applyAlignment="1">
      <alignment horizontal="center" vertical="center" shrinkToFit="1"/>
    </xf>
    <xf numFmtId="0" fontId="2" fillId="0" borderId="133" xfId="0" applyFont="1" applyBorder="1" applyAlignment="1">
      <alignment horizontal="center" vertical="center"/>
    </xf>
    <xf numFmtId="0" fontId="1" fillId="0" borderId="127" xfId="0" applyFont="1" applyBorder="1" applyAlignment="1">
      <alignment horizontal="center" vertical="center" shrinkToFit="1"/>
    </xf>
    <xf numFmtId="0" fontId="1" fillId="24" borderId="124" xfId="0" applyFont="1" applyFill="1" applyBorder="1" applyAlignment="1">
      <alignment horizontal="center" vertical="center" shrinkToFit="1"/>
    </xf>
    <xf numFmtId="0" fontId="1" fillId="24" borderId="123" xfId="0" applyFont="1" applyFill="1" applyBorder="1" applyAlignment="1">
      <alignment horizontal="center" vertical="center"/>
    </xf>
    <xf numFmtId="0" fontId="1" fillId="0" borderId="126" xfId="0" applyFont="1" applyFill="1" applyBorder="1" applyAlignment="1">
      <alignment horizontal="center" vertical="center" shrinkToFit="1"/>
    </xf>
    <xf numFmtId="0" fontId="1" fillId="24" borderId="146" xfId="0" applyFont="1" applyFill="1" applyBorder="1" applyAlignment="1">
      <alignment horizontal="center" vertical="center" shrinkToFit="1"/>
    </xf>
    <xf numFmtId="0" fontId="2" fillId="0" borderId="147" xfId="0" applyFont="1" applyBorder="1" applyAlignment="1">
      <alignment horizontal="center" vertical="center"/>
    </xf>
    <xf numFmtId="0" fontId="1" fillId="0" borderId="148" xfId="0" applyFont="1" applyBorder="1" applyAlignment="1">
      <alignment horizontal="center" vertical="center"/>
    </xf>
    <xf numFmtId="0" fontId="1" fillId="0" borderId="0" xfId="0" applyFont="1" applyAlignment="1">
      <alignment horizontal="center" vertical="center" shrinkToFit="1"/>
    </xf>
    <xf numFmtId="0" fontId="2" fillId="24" borderId="134" xfId="0" applyFont="1" applyFill="1" applyBorder="1" applyAlignment="1">
      <alignment horizontal="center" vertical="center"/>
    </xf>
    <xf numFmtId="0" fontId="2" fillId="24" borderId="133" xfId="0" applyFont="1" applyFill="1" applyBorder="1" applyAlignment="1">
      <alignment horizontal="center" vertical="center"/>
    </xf>
    <xf numFmtId="0" fontId="2" fillId="24" borderId="149" xfId="0" applyFont="1" applyFill="1" applyBorder="1" applyAlignment="1">
      <alignment horizontal="center" vertical="center"/>
    </xf>
    <xf numFmtId="0" fontId="1" fillId="0" borderId="137" xfId="0" applyFont="1" applyBorder="1" applyAlignment="1">
      <alignment horizontal="center" vertical="center" shrinkToFit="1"/>
    </xf>
    <xf numFmtId="0" fontId="1" fillId="0" borderId="117" xfId="0" applyFont="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24" borderId="57" xfId="0" applyFont="1" applyFill="1" applyBorder="1" applyAlignment="1">
      <alignment horizontal="center" vertical="center"/>
    </xf>
    <xf numFmtId="0" fontId="1" fillId="27" borderId="50" xfId="0" applyFont="1" applyFill="1" applyBorder="1" applyAlignment="1">
      <alignment horizontal="center" vertical="center"/>
    </xf>
    <xf numFmtId="0" fontId="1" fillId="27" borderId="150" xfId="0" applyFont="1" applyFill="1" applyBorder="1" applyAlignment="1">
      <alignment horizontal="center" vertical="center" shrinkToFit="1"/>
    </xf>
    <xf numFmtId="0" fontId="1" fillId="27" borderId="13" xfId="0" applyFont="1" applyFill="1" applyBorder="1" applyAlignment="1">
      <alignment horizontal="center" vertical="center" shrinkToFit="1"/>
    </xf>
    <xf numFmtId="0" fontId="1" fillId="0" borderId="41" xfId="0" applyFont="1" applyBorder="1" applyAlignment="1">
      <alignment horizontal="center" vertical="center"/>
    </xf>
    <xf numFmtId="0" fontId="1" fillId="0" borderId="151" xfId="0" applyFont="1" applyBorder="1" applyAlignment="1">
      <alignment horizontal="center" vertical="center"/>
    </xf>
    <xf numFmtId="0" fontId="1" fillId="27" borderId="78" xfId="0" applyFont="1" applyFill="1" applyBorder="1" applyAlignment="1">
      <alignment horizontal="center" vertical="center"/>
    </xf>
    <xf numFmtId="0" fontId="1" fillId="0" borderId="69" xfId="0" applyFont="1" applyBorder="1" applyAlignment="1">
      <alignment horizontal="center" vertical="center" shrinkToFit="1"/>
    </xf>
    <xf numFmtId="0" fontId="1" fillId="0" borderId="77" xfId="0" applyFont="1" applyBorder="1" applyAlignment="1">
      <alignment horizontal="center" vertical="center"/>
    </xf>
    <xf numFmtId="0" fontId="1" fillId="0" borderId="152" xfId="0" applyFont="1" applyBorder="1" applyAlignment="1">
      <alignment horizontal="center" vertical="center" shrinkToFit="1"/>
    </xf>
    <xf numFmtId="0" fontId="1" fillId="0" borderId="153" xfId="0" applyFont="1" applyBorder="1" applyAlignment="1">
      <alignment horizontal="center" vertical="center"/>
    </xf>
    <xf numFmtId="0" fontId="1" fillId="0" borderId="154" xfId="0" applyFont="1" applyBorder="1" applyAlignment="1">
      <alignment horizontal="center" vertical="center"/>
    </xf>
    <xf numFmtId="0" fontId="1" fillId="0" borderId="49" xfId="0" applyFont="1" applyFill="1" applyBorder="1" applyAlignment="1">
      <alignment horizontal="center" vertical="center"/>
    </xf>
    <xf numFmtId="0" fontId="1" fillId="0" borderId="155" xfId="0" applyFont="1" applyFill="1" applyBorder="1" applyAlignment="1">
      <alignment horizontal="center" vertical="center"/>
    </xf>
    <xf numFmtId="0" fontId="1" fillId="0" borderId="156" xfId="0" applyFont="1" applyBorder="1" applyAlignment="1">
      <alignment horizontal="center" vertical="center"/>
    </xf>
    <xf numFmtId="0" fontId="0" fillId="0" borderId="157" xfId="0" applyBorder="1"/>
    <xf numFmtId="0" fontId="1" fillId="28" borderId="158" xfId="0" applyFont="1" applyFill="1" applyBorder="1" applyAlignment="1">
      <alignment horizontal="center" vertical="center"/>
    </xf>
    <xf numFmtId="0" fontId="1" fillId="29" borderId="158" xfId="0" applyFont="1" applyFill="1" applyBorder="1" applyAlignment="1">
      <alignment horizontal="center" vertical="center"/>
    </xf>
    <xf numFmtId="0" fontId="1" fillId="0" borderId="159" xfId="0" applyFont="1" applyBorder="1" applyAlignment="1">
      <alignment horizontal="center" vertical="center"/>
    </xf>
    <xf numFmtId="0" fontId="0" fillId="0" borderId="160" xfId="0" applyBorder="1"/>
    <xf numFmtId="0" fontId="0" fillId="0" borderId="161" xfId="0" applyBorder="1"/>
    <xf numFmtId="0" fontId="1" fillId="0" borderId="68" xfId="0" applyFont="1" applyBorder="1" applyAlignment="1">
      <alignment horizontal="center" vertical="center" shrinkToFit="1"/>
    </xf>
    <xf numFmtId="0" fontId="1" fillId="0" borderId="48" xfId="0" applyFont="1" applyFill="1" applyBorder="1" applyAlignment="1">
      <alignment horizontal="center" vertical="center"/>
    </xf>
    <xf numFmtId="0" fontId="0" fillId="0" borderId="162" xfId="0" applyBorder="1"/>
    <xf numFmtId="0" fontId="1" fillId="0" borderId="163" xfId="0" applyFont="1" applyFill="1" applyBorder="1" applyAlignment="1">
      <alignment horizontal="center" vertical="center"/>
    </xf>
    <xf numFmtId="0" fontId="1" fillId="0" borderId="164" xfId="0" applyFont="1" applyBorder="1" applyAlignment="1">
      <alignment horizontal="center" vertical="center"/>
    </xf>
    <xf numFmtId="0" fontId="1" fillId="30" borderId="165" xfId="0" applyFont="1" applyFill="1" applyBorder="1" applyAlignment="1">
      <alignment horizontal="center" vertical="center"/>
    </xf>
    <xf numFmtId="0" fontId="1" fillId="31" borderId="165" xfId="0" applyFont="1" applyFill="1" applyBorder="1" applyAlignment="1">
      <alignment horizontal="center" vertical="center"/>
    </xf>
    <xf numFmtId="0" fontId="1" fillId="32" borderId="165" xfId="0" applyFont="1" applyFill="1" applyBorder="1" applyAlignment="1">
      <alignment horizontal="center" vertical="center"/>
    </xf>
    <xf numFmtId="0" fontId="1" fillId="33" borderId="165" xfId="0" applyFont="1" applyFill="1" applyBorder="1" applyAlignment="1">
      <alignment horizontal="center" vertical="center"/>
    </xf>
    <xf numFmtId="0" fontId="1" fillId="34" borderId="165" xfId="0" applyFont="1" applyFill="1" applyBorder="1" applyAlignment="1">
      <alignment horizontal="center" vertical="center"/>
    </xf>
    <xf numFmtId="0" fontId="1" fillId="26" borderId="165" xfId="0" applyFont="1" applyFill="1" applyBorder="1" applyAlignment="1">
      <alignment horizontal="center" vertical="center"/>
    </xf>
    <xf numFmtId="0" fontId="1" fillId="25" borderId="165" xfId="0" applyFont="1" applyFill="1" applyBorder="1" applyAlignment="1">
      <alignment horizontal="center" vertical="center"/>
    </xf>
    <xf numFmtId="0" fontId="0" fillId="0" borderId="166" xfId="0" applyBorder="1"/>
    <xf numFmtId="0" fontId="1" fillId="35" borderId="167" xfId="0" applyFont="1" applyFill="1" applyBorder="1" applyAlignment="1">
      <alignment horizontal="center" vertical="center"/>
    </xf>
    <xf numFmtId="0" fontId="1" fillId="0" borderId="168" xfId="0" applyFont="1" applyBorder="1" applyAlignment="1">
      <alignment horizontal="center" vertical="center"/>
    </xf>
    <xf numFmtId="0" fontId="1" fillId="0" borderId="169" xfId="0" applyFont="1" applyBorder="1" applyAlignment="1">
      <alignment horizontal="center" vertical="center"/>
    </xf>
    <xf numFmtId="0" fontId="1" fillId="0" borderId="170" xfId="0" applyFont="1" applyBorder="1" applyAlignment="1">
      <alignment horizontal="center" vertical="center"/>
    </xf>
    <xf numFmtId="0" fontId="1" fillId="24" borderId="171" xfId="0" applyFont="1" applyFill="1" applyBorder="1" applyAlignment="1">
      <alignment horizontal="center" vertical="center"/>
    </xf>
    <xf numFmtId="0" fontId="1" fillId="24" borderId="172" xfId="0" applyFont="1" applyFill="1" applyBorder="1" applyAlignment="1">
      <alignment horizontal="center" vertical="center"/>
    </xf>
    <xf numFmtId="0" fontId="1" fillId="24" borderId="39" xfId="0" applyFont="1" applyFill="1" applyBorder="1" applyAlignment="1">
      <alignment horizontal="center" vertical="center"/>
    </xf>
    <xf numFmtId="0" fontId="1" fillId="24" borderId="41" xfId="0" applyFont="1" applyFill="1" applyBorder="1" applyAlignment="1">
      <alignment horizontal="center" vertical="center"/>
    </xf>
    <xf numFmtId="0" fontId="1" fillId="24" borderId="173" xfId="0" applyFont="1" applyFill="1" applyBorder="1" applyAlignment="1">
      <alignment horizontal="center" vertical="center"/>
    </xf>
    <xf numFmtId="0" fontId="1" fillId="36" borderId="174" xfId="0" applyFont="1" applyFill="1" applyBorder="1" applyAlignment="1">
      <alignment horizontal="center" vertical="center"/>
    </xf>
    <xf numFmtId="0" fontId="1" fillId="37" borderId="171" xfId="0" applyFont="1" applyFill="1" applyBorder="1" applyAlignment="1">
      <alignment horizontal="center" vertical="center"/>
    </xf>
    <xf numFmtId="0" fontId="1" fillId="0" borderId="39" xfId="0" applyFont="1" applyBorder="1" applyAlignment="1">
      <alignment horizontal="center" vertical="center"/>
    </xf>
    <xf numFmtId="0" fontId="1" fillId="0" borderId="173" xfId="0" applyFont="1" applyBorder="1" applyAlignment="1">
      <alignment horizontal="center" vertical="center"/>
    </xf>
    <xf numFmtId="0" fontId="1" fillId="0" borderId="175" xfId="0" applyFont="1" applyFill="1" applyBorder="1" applyAlignment="1">
      <alignment horizontal="center" vertical="center" shrinkToFit="1"/>
    </xf>
    <xf numFmtId="0" fontId="1" fillId="0" borderId="176" xfId="0" applyFont="1" applyBorder="1" applyAlignment="1">
      <alignment horizontal="center" vertical="center"/>
    </xf>
    <xf numFmtId="0" fontId="1" fillId="27" borderId="17" xfId="0" applyFont="1" applyFill="1" applyBorder="1" applyAlignment="1">
      <alignment horizontal="center" vertical="center" shrinkToFit="1"/>
    </xf>
    <xf numFmtId="0" fontId="1" fillId="27" borderId="177" xfId="0" applyFont="1" applyFill="1" applyBorder="1" applyAlignment="1">
      <alignment horizontal="center" vertical="center" shrinkToFit="1"/>
    </xf>
    <xf numFmtId="0" fontId="1" fillId="27" borderId="23" xfId="0" applyFont="1" applyFill="1" applyBorder="1" applyAlignment="1">
      <alignment horizontal="center" vertical="center" shrinkToFit="1"/>
    </xf>
    <xf numFmtId="0" fontId="2" fillId="27" borderId="178" xfId="0" applyFont="1" applyFill="1" applyBorder="1" applyAlignment="1">
      <alignment horizontal="center" vertical="center"/>
    </xf>
    <xf numFmtId="0" fontId="2" fillId="27" borderId="134" xfId="0" applyFont="1" applyFill="1" applyBorder="1" applyAlignment="1">
      <alignment horizontal="center" vertical="center"/>
    </xf>
    <xf numFmtId="0" fontId="1" fillId="27" borderId="17" xfId="0" applyFont="1" applyFill="1" applyBorder="1" applyAlignment="1">
      <alignment horizontal="center" vertical="center"/>
    </xf>
    <xf numFmtId="0" fontId="1" fillId="27" borderId="134" xfId="0" applyFont="1" applyFill="1" applyBorder="1" applyAlignment="1">
      <alignment horizontal="center" vertical="center" shrinkToFit="1"/>
    </xf>
    <xf numFmtId="0" fontId="1" fillId="27" borderId="2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44" xfId="0" applyFont="1" applyBorder="1" applyAlignment="1">
      <alignment horizontal="center" vertical="center"/>
    </xf>
    <xf numFmtId="0" fontId="1" fillId="24" borderId="149" xfId="0" applyFont="1" applyFill="1" applyBorder="1" applyAlignment="1">
      <alignment horizontal="center" vertical="center"/>
    </xf>
    <xf numFmtId="0" fontId="1" fillId="24" borderId="179" xfId="0" applyFont="1" applyFill="1" applyBorder="1" applyAlignment="1">
      <alignment horizontal="center" vertical="center"/>
    </xf>
    <xf numFmtId="0" fontId="1" fillId="0" borderId="118" xfId="0" applyFont="1" applyBorder="1" applyAlignment="1">
      <alignment horizontal="center" vertical="center" shrinkToFit="1"/>
    </xf>
    <xf numFmtId="0" fontId="1" fillId="24" borderId="102" xfId="0" applyFont="1" applyFill="1" applyBorder="1" applyAlignment="1">
      <alignment horizontal="center" vertical="center" shrinkToFit="1"/>
    </xf>
    <xf numFmtId="0" fontId="1" fillId="0" borderId="180" xfId="0" applyFont="1" applyFill="1" applyBorder="1" applyAlignment="1">
      <alignment horizontal="center" vertical="center" shrinkToFit="1"/>
    </xf>
    <xf numFmtId="0" fontId="1" fillId="24" borderId="101" xfId="0" applyFont="1" applyFill="1" applyBorder="1" applyAlignment="1">
      <alignment horizontal="center" vertical="center" shrinkToFit="1"/>
    </xf>
    <xf numFmtId="0" fontId="1" fillId="0" borderId="103" xfId="0" applyFont="1" applyFill="1" applyBorder="1" applyAlignment="1">
      <alignment horizontal="center" vertical="center" shrinkToFit="1"/>
    </xf>
    <xf numFmtId="0" fontId="1" fillId="24" borderId="181" xfId="0" applyFont="1" applyFill="1" applyBorder="1" applyAlignment="1">
      <alignment horizontal="center" vertical="center"/>
    </xf>
    <xf numFmtId="0" fontId="1" fillId="0" borderId="101" xfId="0" applyFont="1" applyBorder="1" applyAlignment="1">
      <alignment horizontal="center" vertical="center"/>
    </xf>
    <xf numFmtId="0" fontId="1" fillId="27" borderId="102" xfId="0" applyFont="1" applyFill="1" applyBorder="1" applyAlignment="1">
      <alignment horizontal="center" vertical="center"/>
    </xf>
    <xf numFmtId="0" fontId="2" fillId="0" borderId="182" xfId="0" applyFont="1" applyBorder="1" applyAlignment="1">
      <alignment horizontal="center" vertical="center"/>
    </xf>
    <xf numFmtId="0" fontId="2" fillId="0" borderId="183" xfId="0" applyFont="1" applyBorder="1" applyAlignment="1">
      <alignment horizontal="center" vertical="center"/>
    </xf>
    <xf numFmtId="0" fontId="2" fillId="0" borderId="145" xfId="0" applyFont="1" applyBorder="1" applyAlignment="1">
      <alignment horizontal="center" vertical="center"/>
    </xf>
    <xf numFmtId="0" fontId="1" fillId="0" borderId="108" xfId="0" applyFont="1" applyFill="1" applyBorder="1" applyAlignment="1">
      <alignment horizontal="center" vertical="center" shrinkToFit="1"/>
    </xf>
    <xf numFmtId="0" fontId="1" fillId="24" borderId="184" xfId="0" applyFont="1" applyFill="1" applyBorder="1" applyAlignment="1">
      <alignment horizontal="center" vertical="center" shrinkToFit="1"/>
    </xf>
    <xf numFmtId="178" fontId="1" fillId="0" borderId="185" xfId="0" applyNumberFormat="1" applyFont="1" applyBorder="1" applyAlignment="1">
      <alignment horizontal="right" vertical="center"/>
    </xf>
    <xf numFmtId="178" fontId="1" fillId="0" borderId="186" xfId="0" applyNumberFormat="1" applyFont="1" applyBorder="1" applyAlignment="1">
      <alignment horizontal="right" vertical="center"/>
    </xf>
    <xf numFmtId="178" fontId="1" fillId="0" borderId="187" xfId="0" applyNumberFormat="1" applyFont="1" applyBorder="1" applyAlignment="1">
      <alignment horizontal="right" vertical="center"/>
    </xf>
    <xf numFmtId="178" fontId="1" fillId="0" borderId="184" xfId="0" applyNumberFormat="1" applyFont="1" applyBorder="1" applyAlignment="1">
      <alignment horizontal="right" vertical="center"/>
    </xf>
    <xf numFmtId="0" fontId="1" fillId="0" borderId="93" xfId="0" applyFont="1" applyBorder="1" applyAlignment="1">
      <alignment horizontal="left" vertical="center" shrinkToFit="1"/>
    </xf>
    <xf numFmtId="0" fontId="1" fillId="0" borderId="94" xfId="0" applyFont="1" applyBorder="1" applyAlignment="1">
      <alignment horizontal="left" vertical="center" shrinkToFit="1"/>
    </xf>
    <xf numFmtId="0" fontId="1" fillId="0" borderId="95" xfId="0" applyFont="1" applyBorder="1" applyAlignment="1">
      <alignment horizontal="left" vertical="center" shrinkToFit="1"/>
    </xf>
    <xf numFmtId="0" fontId="1" fillId="0" borderId="119" xfId="0" applyFont="1" applyBorder="1" applyAlignment="1">
      <alignment horizontal="left" vertical="center" shrinkToFit="1"/>
    </xf>
    <xf numFmtId="0" fontId="1" fillId="0" borderId="96" xfId="0" applyFont="1" applyBorder="1" applyAlignment="1">
      <alignment horizontal="left" vertical="center" shrinkToFit="1"/>
    </xf>
    <xf numFmtId="0" fontId="1" fillId="24" borderId="134" xfId="0" applyFont="1" applyFill="1" applyBorder="1" applyAlignment="1">
      <alignment horizontal="center" vertical="center" shrinkToFit="1"/>
    </xf>
    <xf numFmtId="0" fontId="1" fillId="0" borderId="145" xfId="0" applyFont="1" applyFill="1" applyBorder="1" applyAlignment="1">
      <alignment horizontal="center" vertical="center" shrinkToFit="1"/>
    </xf>
    <xf numFmtId="0" fontId="1" fillId="24" borderId="133" xfId="0" applyFont="1" applyFill="1" applyBorder="1" applyAlignment="1">
      <alignment horizontal="center" vertical="center" shrinkToFit="1"/>
    </xf>
    <xf numFmtId="0" fontId="1" fillId="0" borderId="136" xfId="0" applyFont="1" applyFill="1" applyBorder="1" applyAlignment="1">
      <alignment horizontal="center" vertical="center" shrinkToFit="1"/>
    </xf>
    <xf numFmtId="0" fontId="2" fillId="0" borderId="188" xfId="0" applyFont="1" applyBorder="1" applyAlignment="1">
      <alignment horizontal="center" vertical="center"/>
    </xf>
    <xf numFmtId="0" fontId="2" fillId="0" borderId="92" xfId="0" applyFont="1" applyBorder="1" applyAlignment="1">
      <alignment horizontal="center" vertical="center"/>
    </xf>
    <xf numFmtId="0" fontId="2" fillId="0" borderId="66" xfId="0" applyFont="1" applyBorder="1" applyAlignment="1">
      <alignment horizontal="center" vertical="center"/>
    </xf>
    <xf numFmtId="0" fontId="2" fillId="0" borderId="142" xfId="0" applyFont="1" applyBorder="1" applyAlignment="1">
      <alignment horizontal="center" vertical="center"/>
    </xf>
    <xf numFmtId="178" fontId="2" fillId="0" borderId="189" xfId="0" applyNumberFormat="1" applyFont="1" applyBorder="1" applyAlignment="1">
      <alignment horizontal="center" vertical="center"/>
    </xf>
    <xf numFmtId="56" fontId="1" fillId="0" borderId="190" xfId="0" applyNumberFormat="1" applyFont="1" applyBorder="1" applyAlignment="1">
      <alignment horizontal="right" vertical="center"/>
    </xf>
    <xf numFmtId="0" fontId="1" fillId="0" borderId="191" xfId="0" applyFont="1" applyBorder="1" applyAlignment="1">
      <alignment horizontal="right" vertical="center"/>
    </xf>
    <xf numFmtId="0" fontId="1" fillId="0" borderId="147" xfId="0" applyFont="1" applyBorder="1" applyAlignment="1">
      <alignment horizontal="right" vertical="center"/>
    </xf>
    <xf numFmtId="0" fontId="1" fillId="0" borderId="192" xfId="0" applyFont="1" applyBorder="1" applyAlignment="1">
      <alignment horizontal="right" vertical="center"/>
    </xf>
    <xf numFmtId="0" fontId="1" fillId="0" borderId="193" xfId="0" applyFont="1" applyBorder="1" applyAlignment="1">
      <alignment horizontal="right" vertical="center"/>
    </xf>
    <xf numFmtId="56" fontId="1" fillId="0" borderId="191" xfId="0" applyNumberFormat="1" applyFont="1" applyBorder="1" applyAlignment="1">
      <alignment horizontal="right" vertical="center"/>
    </xf>
    <xf numFmtId="56" fontId="1" fillId="0" borderId="193" xfId="0" applyNumberFormat="1" applyFont="1" applyBorder="1" applyAlignment="1">
      <alignment horizontal="right" vertical="center"/>
    </xf>
    <xf numFmtId="0" fontId="1" fillId="0" borderId="190" xfId="0" applyFont="1" applyBorder="1" applyAlignment="1">
      <alignment horizontal="right" vertical="center"/>
    </xf>
    <xf numFmtId="0" fontId="1" fillId="0" borderId="194" xfId="0" applyFont="1" applyBorder="1" applyAlignment="1">
      <alignment horizontal="right" vertical="center"/>
    </xf>
    <xf numFmtId="0" fontId="1" fillId="0" borderId="22" xfId="0" applyFont="1" applyBorder="1" applyAlignment="1">
      <alignment horizontal="left" vertical="center"/>
    </xf>
    <xf numFmtId="0" fontId="1" fillId="0" borderId="16" xfId="0" applyFont="1" applyBorder="1" applyAlignment="1">
      <alignment horizontal="left" vertical="center"/>
    </xf>
    <xf numFmtId="0" fontId="1" fillId="0" borderId="145" xfId="0" applyFont="1" applyBorder="1" applyAlignment="1">
      <alignment horizontal="left" vertical="center"/>
    </xf>
    <xf numFmtId="0" fontId="1" fillId="0" borderId="14" xfId="0" applyFont="1" applyBorder="1" applyAlignment="1">
      <alignment horizontal="left" vertical="center"/>
    </xf>
    <xf numFmtId="0" fontId="1" fillId="0" borderId="19" xfId="0" applyFont="1" applyBorder="1" applyAlignment="1">
      <alignment horizontal="left" vertical="center"/>
    </xf>
    <xf numFmtId="0" fontId="1" fillId="0" borderId="180" xfId="0" applyFont="1" applyBorder="1" applyAlignment="1">
      <alignment horizontal="left" vertical="center"/>
    </xf>
    <xf numFmtId="178" fontId="1" fillId="0" borderId="195" xfId="0" applyNumberFormat="1" applyFont="1" applyBorder="1" applyAlignment="1">
      <alignment horizontal="right" vertical="center"/>
    </xf>
    <xf numFmtId="0" fontId="1" fillId="0" borderId="22" xfId="0" applyFont="1" applyBorder="1" applyAlignment="1">
      <alignment horizontal="right" vertical="center" wrapText="1"/>
    </xf>
    <xf numFmtId="0" fontId="1" fillId="0" borderId="16" xfId="0" applyFont="1" applyBorder="1" applyAlignment="1">
      <alignment horizontal="right" vertical="center" wrapText="1"/>
    </xf>
    <xf numFmtId="0" fontId="1" fillId="0" borderId="19" xfId="0" applyFont="1" applyBorder="1" applyAlignment="1">
      <alignment horizontal="right" vertical="center" wrapText="1"/>
    </xf>
    <xf numFmtId="178" fontId="1" fillId="0" borderId="196" xfId="0" applyNumberFormat="1" applyFont="1" applyBorder="1" applyAlignment="1">
      <alignment horizontal="right" vertical="center"/>
    </xf>
    <xf numFmtId="0" fontId="1" fillId="0" borderId="197" xfId="0" applyFont="1" applyBorder="1" applyAlignment="1">
      <alignment horizontal="left" vertical="center" shrinkToFit="1"/>
    </xf>
    <xf numFmtId="0" fontId="2" fillId="0" borderId="198" xfId="0" applyFont="1" applyFill="1" applyBorder="1" applyAlignment="1">
      <alignment horizontal="center" vertical="center" wrapText="1"/>
    </xf>
    <xf numFmtId="0" fontId="2" fillId="0" borderId="199" xfId="0" applyFont="1" applyFill="1" applyBorder="1" applyAlignment="1">
      <alignment horizontal="center" vertical="center" wrapText="1"/>
    </xf>
    <xf numFmtId="0" fontId="2" fillId="0" borderId="200" xfId="0" applyFont="1" applyFill="1" applyBorder="1" applyAlignment="1">
      <alignment horizontal="center" vertical="center" wrapText="1"/>
    </xf>
    <xf numFmtId="0" fontId="2" fillId="0" borderId="201" xfId="0" applyFont="1" applyFill="1" applyBorder="1" applyAlignment="1">
      <alignment horizontal="center" vertical="center" wrapText="1"/>
    </xf>
    <xf numFmtId="0" fontId="2" fillId="0" borderId="202" xfId="0" applyFont="1" applyFill="1" applyBorder="1" applyAlignment="1">
      <alignment horizontal="center" vertical="center" wrapText="1"/>
    </xf>
    <xf numFmtId="0" fontId="2" fillId="0" borderId="192" xfId="0" applyFont="1" applyFill="1" applyBorder="1" applyAlignment="1">
      <alignment horizontal="center" vertical="center" wrapText="1"/>
    </xf>
    <xf numFmtId="0" fontId="2" fillId="0" borderId="191" xfId="0" applyFont="1" applyFill="1" applyBorder="1" applyAlignment="1">
      <alignment horizontal="center" vertical="center" wrapText="1"/>
    </xf>
    <xf numFmtId="0" fontId="2" fillId="0" borderId="193" xfId="0" applyFont="1" applyFill="1" applyBorder="1" applyAlignment="1">
      <alignment horizontal="center" vertical="center" wrapText="1"/>
    </xf>
    <xf numFmtId="56" fontId="2" fillId="0" borderId="190" xfId="0" applyNumberFormat="1" applyFont="1" applyBorder="1" applyAlignment="1">
      <alignment horizontal="center" vertical="center" wrapText="1"/>
    </xf>
    <xf numFmtId="0" fontId="2" fillId="0" borderId="191" xfId="0" applyFont="1" applyBorder="1" applyAlignment="1">
      <alignment horizontal="center" vertical="center" wrapText="1"/>
    </xf>
    <xf numFmtId="0" fontId="2" fillId="0" borderId="193" xfId="0" applyFont="1" applyBorder="1" applyAlignment="1">
      <alignment horizontal="center" vertical="center" wrapText="1"/>
    </xf>
    <xf numFmtId="0" fontId="2" fillId="0" borderId="204" xfId="0" applyFont="1" applyBorder="1" applyAlignment="1">
      <alignment horizontal="center" vertical="center" wrapText="1"/>
    </xf>
    <xf numFmtId="0" fontId="2" fillId="0" borderId="147" xfId="0" applyFont="1" applyBorder="1" applyAlignment="1">
      <alignment horizontal="center" vertical="center" wrapText="1"/>
    </xf>
    <xf numFmtId="0" fontId="2" fillId="0" borderId="198" xfId="0" applyFont="1" applyBorder="1" applyAlignment="1">
      <alignment horizontal="center" vertical="center" wrapText="1"/>
    </xf>
    <xf numFmtId="0" fontId="2" fillId="0" borderId="199" xfId="0" applyFont="1" applyBorder="1" applyAlignment="1">
      <alignment horizontal="center" vertical="center" wrapText="1"/>
    </xf>
    <xf numFmtId="0" fontId="2" fillId="0" borderId="200" xfId="0" applyFont="1" applyBorder="1" applyAlignment="1">
      <alignment horizontal="center" vertical="center" wrapText="1"/>
    </xf>
    <xf numFmtId="0" fontId="2" fillId="0" borderId="201" xfId="0" applyFont="1" applyBorder="1" applyAlignment="1">
      <alignment horizontal="center" vertical="center" wrapText="1"/>
    </xf>
    <xf numFmtId="0" fontId="2" fillId="0" borderId="202" xfId="0" applyFont="1" applyBorder="1" applyAlignment="1">
      <alignment horizontal="center" vertical="center" wrapText="1"/>
    </xf>
    <xf numFmtId="0" fontId="2" fillId="0" borderId="203" xfId="0" applyFont="1" applyFill="1" applyBorder="1" applyAlignment="1">
      <alignment horizontal="center" vertical="center" wrapText="1"/>
    </xf>
    <xf numFmtId="0" fontId="1" fillId="0" borderId="82" xfId="0" applyFont="1" applyBorder="1" applyAlignment="1">
      <alignment horizontal="left" vertical="center" wrapText="1"/>
    </xf>
    <xf numFmtId="0" fontId="1" fillId="0" borderId="160" xfId="0" applyFont="1" applyBorder="1" applyAlignment="1">
      <alignment horizontal="left" vertical="center" wrapText="1"/>
    </xf>
    <xf numFmtId="0" fontId="1" fillId="0" borderId="83" xfId="0" applyFont="1" applyBorder="1" applyAlignment="1">
      <alignment horizontal="left" vertical="center" wrapText="1"/>
    </xf>
    <xf numFmtId="0" fontId="1" fillId="0" borderId="84" xfId="0" applyFont="1" applyBorder="1" applyAlignment="1">
      <alignment horizontal="left" vertical="center" wrapText="1"/>
    </xf>
    <xf numFmtId="0" fontId="1" fillId="0" borderId="166" xfId="0" applyFont="1" applyBorder="1" applyAlignment="1">
      <alignment horizontal="left" vertical="center" wrapText="1"/>
    </xf>
    <xf numFmtId="0" fontId="1" fillId="0" borderId="85" xfId="0" applyFont="1" applyBorder="1" applyAlignment="1">
      <alignment horizontal="left" vertical="center" wrapText="1"/>
    </xf>
    <xf numFmtId="0" fontId="2" fillId="0" borderId="67" xfId="0" applyFont="1" applyBorder="1" applyAlignment="1">
      <alignment horizontal="center" vertical="center" shrinkToFit="1"/>
    </xf>
    <xf numFmtId="0" fontId="0" fillId="0" borderId="66" xfId="0" applyBorder="1" applyAlignment="1">
      <alignment horizontal="center" vertical="center" shrinkToFit="1"/>
    </xf>
    <xf numFmtId="0" fontId="0" fillId="0" borderId="206" xfId="0" applyBorder="1" applyAlignment="1">
      <alignment horizontal="center" vertical="center" shrinkToFit="1"/>
    </xf>
    <xf numFmtId="0" fontId="2" fillId="26" borderId="67" xfId="0" applyFont="1" applyFill="1" applyBorder="1" applyAlignment="1">
      <alignment horizontal="center" vertical="center" shrinkToFit="1"/>
    </xf>
    <xf numFmtId="0" fontId="1" fillId="0" borderId="80" xfId="0" applyFont="1" applyBorder="1" applyAlignment="1">
      <alignment horizontal="left" vertical="center" wrapText="1"/>
    </xf>
    <xf numFmtId="0" fontId="1" fillId="0" borderId="207" xfId="0" applyFont="1" applyBorder="1" applyAlignment="1">
      <alignment horizontal="left" vertical="center" wrapText="1"/>
    </xf>
    <xf numFmtId="0" fontId="1" fillId="0" borderId="81" xfId="0" applyFont="1" applyBorder="1" applyAlignment="1">
      <alignment horizontal="left" vertical="center" wrapText="1"/>
    </xf>
    <xf numFmtId="0" fontId="24" fillId="0" borderId="0" xfId="0" applyFont="1" applyAlignment="1">
      <alignment horizontal="left" vertical="center" shrinkToFit="1"/>
    </xf>
    <xf numFmtId="0" fontId="1" fillId="0" borderId="86" xfId="0" applyFont="1" applyBorder="1" applyAlignment="1">
      <alignment horizontal="left" vertical="center" shrinkToFit="1"/>
    </xf>
    <xf numFmtId="0" fontId="1" fillId="0" borderId="205" xfId="0" applyFont="1" applyBorder="1" applyAlignment="1">
      <alignment horizontal="left" vertical="center" shrinkToFit="1"/>
    </xf>
    <xf numFmtId="0" fontId="1" fillId="0" borderId="87" xfId="0" applyFont="1" applyBorder="1" applyAlignment="1">
      <alignment horizontal="left" vertical="center" shrinkToFit="1"/>
    </xf>
    <xf numFmtId="0" fontId="2" fillId="0" borderId="160" xfId="0" applyFont="1" applyBorder="1" applyAlignment="1">
      <alignment horizontal="left" vertical="center" shrinkToFit="1"/>
    </xf>
    <xf numFmtId="0" fontId="1" fillId="0" borderId="160" xfId="0" applyFont="1" applyBorder="1" applyAlignment="1">
      <alignment shrinkToFit="1"/>
    </xf>
    <xf numFmtId="0" fontId="1" fillId="0" borderId="12" xfId="0" applyFont="1" applyBorder="1" applyAlignment="1">
      <alignment shrinkToFit="1"/>
    </xf>
    <xf numFmtId="0" fontId="2" fillId="0" borderId="0" xfId="0" applyFont="1" applyAlignment="1">
      <alignment horizontal="left" vertical="center" shrinkToFit="1"/>
    </xf>
    <xf numFmtId="0" fontId="2" fillId="0" borderId="0" xfId="0" applyFont="1" applyAlignment="1">
      <alignment vertical="center" shrinkToFit="1"/>
    </xf>
    <xf numFmtId="0" fontId="2" fillId="0" borderId="211" xfId="0" applyFont="1" applyBorder="1" applyAlignment="1">
      <alignment horizontal="center" vertical="center" shrinkToFit="1"/>
    </xf>
    <xf numFmtId="0" fontId="2" fillId="0" borderId="97" xfId="0" applyFont="1" applyBorder="1" applyAlignment="1">
      <alignment horizontal="center" vertical="center" shrinkToFit="1"/>
    </xf>
    <xf numFmtId="0" fontId="2" fillId="0" borderId="182" xfId="0" applyFont="1" applyBorder="1" applyAlignment="1">
      <alignment horizontal="center" vertical="center" shrinkToFit="1"/>
    </xf>
    <xf numFmtId="0" fontId="2" fillId="0" borderId="147" xfId="0" applyFont="1" applyBorder="1" applyAlignment="1">
      <alignment horizontal="center" vertical="center" shrinkToFit="1"/>
    </xf>
    <xf numFmtId="0" fontId="2" fillId="27" borderId="190" xfId="0" applyFont="1" applyFill="1" applyBorder="1" applyAlignment="1">
      <alignment horizontal="center" vertical="center" shrinkToFit="1"/>
    </xf>
    <xf numFmtId="0" fontId="2" fillId="27" borderId="191" xfId="0" applyFont="1" applyFill="1" applyBorder="1" applyAlignment="1">
      <alignment horizontal="center" vertical="center" shrinkToFit="1"/>
    </xf>
    <xf numFmtId="0" fontId="2" fillId="27" borderId="193" xfId="0" applyFont="1" applyFill="1" applyBorder="1" applyAlignment="1">
      <alignment horizontal="center" vertical="center" shrinkToFit="1"/>
    </xf>
    <xf numFmtId="0" fontId="2" fillId="27" borderId="204" xfId="0" applyFont="1" applyFill="1" applyBorder="1" applyAlignment="1">
      <alignment horizontal="center" vertical="center" shrinkToFit="1"/>
    </xf>
    <xf numFmtId="0" fontId="2" fillId="0" borderId="183" xfId="0" applyFont="1" applyBorder="1" applyAlignment="1">
      <alignment horizontal="center" vertical="center" shrinkToFit="1"/>
    </xf>
    <xf numFmtId="0" fontId="2" fillId="0" borderId="145" xfId="0" applyFont="1" applyBorder="1" applyAlignment="1">
      <alignment horizontal="center" vertical="center" shrinkToFit="1"/>
    </xf>
    <xf numFmtId="0" fontId="2" fillId="27" borderId="192" xfId="0" applyFont="1" applyFill="1" applyBorder="1" applyAlignment="1">
      <alignment horizontal="center" vertical="center" shrinkToFit="1"/>
    </xf>
    <xf numFmtId="0" fontId="2" fillId="0" borderId="212" xfId="0" applyFont="1" applyBorder="1" applyAlignment="1">
      <alignment horizontal="center" vertical="center" shrinkToFit="1"/>
    </xf>
    <xf numFmtId="0" fontId="2" fillId="0" borderId="137" xfId="0" applyFont="1" applyBorder="1" applyAlignment="1">
      <alignment horizontal="center" vertical="center" shrinkToFit="1"/>
    </xf>
    <xf numFmtId="56" fontId="2" fillId="27" borderId="117" xfId="0" applyNumberFormat="1" applyFont="1" applyFill="1" applyBorder="1" applyAlignment="1">
      <alignment horizontal="center" vertical="center" wrapText="1"/>
    </xf>
    <xf numFmtId="0" fontId="2" fillId="27" borderId="25" xfId="0" applyFont="1" applyFill="1" applyBorder="1" applyAlignment="1">
      <alignment horizontal="center" vertical="center" wrapText="1"/>
    </xf>
    <xf numFmtId="0" fontId="2" fillId="27" borderId="28" xfId="0" applyFont="1" applyFill="1" applyBorder="1" applyAlignment="1">
      <alignment horizontal="center" vertical="center" wrapText="1"/>
    </xf>
    <xf numFmtId="0" fontId="2" fillId="27" borderId="31" xfId="0" applyFont="1" applyFill="1" applyBorder="1" applyAlignment="1">
      <alignment horizontal="center" vertical="center" wrapText="1"/>
    </xf>
    <xf numFmtId="0" fontId="2" fillId="27" borderId="147" xfId="0" applyFont="1" applyFill="1" applyBorder="1" applyAlignment="1">
      <alignment horizontal="center" vertical="center" shrinkToFit="1"/>
    </xf>
    <xf numFmtId="0" fontId="2" fillId="27" borderId="44" xfId="0" applyFont="1" applyFill="1" applyBorder="1" applyAlignment="1">
      <alignment horizontal="center" vertical="center" wrapText="1"/>
    </xf>
    <xf numFmtId="0" fontId="2" fillId="27" borderId="209" xfId="0" applyFont="1" applyFill="1" applyBorder="1" applyAlignment="1">
      <alignment horizontal="center" vertical="center" wrapText="1"/>
    </xf>
    <xf numFmtId="0" fontId="2" fillId="27" borderId="10" xfId="0" applyFont="1" applyFill="1" applyBorder="1" applyAlignment="1">
      <alignment horizontal="center" vertical="center" wrapText="1"/>
    </xf>
    <xf numFmtId="0" fontId="2" fillId="27" borderId="194" xfId="0" applyFont="1" applyFill="1" applyBorder="1" applyAlignment="1">
      <alignment horizontal="center" vertical="center" shrinkToFit="1"/>
    </xf>
    <xf numFmtId="0" fontId="2" fillId="27" borderId="127" xfId="0" applyFont="1" applyFill="1" applyBorder="1" applyAlignment="1">
      <alignment horizontal="center" vertical="center" wrapText="1"/>
    </xf>
    <xf numFmtId="0" fontId="2" fillId="27" borderId="118" xfId="0" applyFont="1" applyFill="1" applyBorder="1" applyAlignment="1">
      <alignment horizontal="center" vertical="center" wrapText="1"/>
    </xf>
    <xf numFmtId="0" fontId="2" fillId="27" borderId="210" xfId="0" applyFont="1" applyFill="1" applyBorder="1" applyAlignment="1">
      <alignment horizontal="center" vertical="center" wrapText="1"/>
    </xf>
    <xf numFmtId="0" fontId="1" fillId="0" borderId="167" xfId="0" applyFont="1" applyBorder="1" applyAlignment="1">
      <alignment horizontal="center" vertical="center"/>
    </xf>
    <xf numFmtId="0" fontId="1" fillId="0" borderId="158" xfId="0" applyFont="1" applyBorder="1" applyAlignment="1">
      <alignment horizontal="center" vertical="center"/>
    </xf>
    <xf numFmtId="0" fontId="1" fillId="0" borderId="174" xfId="0" applyFont="1" applyBorder="1" applyAlignment="1">
      <alignment horizontal="center" vertical="center"/>
    </xf>
    <xf numFmtId="0" fontId="1" fillId="0" borderId="165" xfId="0" applyFont="1" applyBorder="1" applyAlignment="1">
      <alignment horizontal="center" vertical="center"/>
    </xf>
    <xf numFmtId="0" fontId="1" fillId="0" borderId="172" xfId="0" applyFont="1" applyBorder="1" applyAlignment="1">
      <alignment horizontal="center" vertical="center"/>
    </xf>
    <xf numFmtId="0" fontId="2" fillId="0" borderId="208" xfId="0" applyFont="1" applyBorder="1" applyAlignment="1">
      <alignment horizontal="center" vertical="center" shrinkToFit="1"/>
    </xf>
    <xf numFmtId="0" fontId="2" fillId="0" borderId="136" xfId="0" applyFont="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3665;&#19979;&#28147;&#24179;\AppData\Local\Microsoft\Windows\INetCache\Content.Outlook\2QSM70H2\&#35430;&#21512;&#32080;&#26524;&#22577;&#21578;%5b&#35519;&#24067;&#24066;&#26089;&#26397;&#37326;&#29699;&#36899;&#30431;%5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ls].xls].xls].xls].xls]_xls_2"/>
    </sheetNames>
    <sheetDataSet>
      <sheetData sheetId="0" refreshError="1">
        <row r="3">
          <cell r="A3">
            <v>1</v>
          </cell>
        </row>
        <row r="4">
          <cell r="A4">
            <v>2</v>
          </cell>
        </row>
        <row r="5">
          <cell r="A5">
            <v>3</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2CBBB-A40F-4629-8B1D-973FA334B786}">
  <sheetPr>
    <tabColor rgb="FFFF0000"/>
  </sheetPr>
  <dimension ref="A1:S149"/>
  <sheetViews>
    <sheetView tabSelected="1" zoomScaleNormal="100" workbookViewId="0">
      <pane ySplit="1" topLeftCell="A53" activePane="bottomLeft" state="frozen"/>
      <selection pane="bottomLeft" activeCell="A57" sqref="A57:A61"/>
    </sheetView>
  </sheetViews>
  <sheetFormatPr defaultRowHeight="16.5" customHeight="1" x14ac:dyDescent="0.15"/>
  <cols>
    <col min="1" max="1" width="8.625" customWidth="1"/>
    <col min="2" max="2" width="7.625" customWidth="1"/>
    <col min="3" max="3" width="3.625" customWidth="1"/>
    <col min="4" max="4" width="16.625" customWidth="1"/>
    <col min="5" max="5" width="5.625" customWidth="1"/>
    <col min="6" max="6" width="3.625" customWidth="1"/>
    <col min="7" max="7" width="5.625" customWidth="1"/>
    <col min="8" max="8" width="16.625" style="11" customWidth="1"/>
    <col min="9" max="13" width="3.625" customWidth="1"/>
    <col min="14" max="15" width="10.625" customWidth="1"/>
    <col min="16" max="16" width="42.625" customWidth="1"/>
    <col min="17" max="17" width="1.625" customWidth="1"/>
    <col min="18" max="18" width="42.625" customWidth="1"/>
    <col min="19" max="19" width="10.625" customWidth="1"/>
  </cols>
  <sheetData>
    <row r="1" spans="1:19" s="28" customFormat="1" ht="18" customHeight="1" thickTop="1" thickBot="1" x14ac:dyDescent="0.2">
      <c r="A1" s="113" t="s">
        <v>8</v>
      </c>
      <c r="B1" s="149" t="s">
        <v>33</v>
      </c>
      <c r="C1" s="175" t="s">
        <v>0</v>
      </c>
      <c r="D1" s="115" t="s">
        <v>34</v>
      </c>
      <c r="E1" s="116" t="s">
        <v>10</v>
      </c>
      <c r="F1" s="117"/>
      <c r="G1" s="114" t="s">
        <v>10</v>
      </c>
      <c r="H1" s="115" t="s">
        <v>35</v>
      </c>
      <c r="I1" s="181" t="s">
        <v>0</v>
      </c>
      <c r="J1" s="118" t="s">
        <v>3</v>
      </c>
      <c r="K1" s="117" t="s">
        <v>4</v>
      </c>
      <c r="L1" s="117" t="s">
        <v>11</v>
      </c>
      <c r="M1" s="117" t="s">
        <v>11</v>
      </c>
      <c r="N1" s="353" t="s">
        <v>27</v>
      </c>
      <c r="O1" s="354"/>
      <c r="P1" s="355" t="s">
        <v>44</v>
      </c>
      <c r="Q1" s="356"/>
      <c r="R1" s="355" t="s">
        <v>45</v>
      </c>
      <c r="S1" s="357"/>
    </row>
    <row r="2" spans="1:19" ht="18" customHeight="1" x14ac:dyDescent="0.15">
      <c r="A2" s="387" t="str">
        <f>日程表作成用!B3</f>
        <v>4/6
（日）
開会式</v>
      </c>
      <c r="B2" s="150" t="s">
        <v>12</v>
      </c>
      <c r="C2" s="176">
        <f>日程表作成用!D3</f>
        <v>0</v>
      </c>
      <c r="D2" s="78" t="e">
        <f>LOOKUP($C2,登録順!$A$3:$A$16,登録順!$B$3:$B$16)</f>
        <v>#N/A</v>
      </c>
      <c r="E2" s="79"/>
      <c r="F2" s="31" t="s">
        <v>13</v>
      </c>
      <c r="G2" s="30"/>
      <c r="H2" s="78" t="e">
        <f>LOOKUP($I2,登録順!$A$3:$A$16,登録順!$B$3:$B$16)</f>
        <v>#N/A</v>
      </c>
      <c r="I2" s="182">
        <f>日程表作成用!G3</f>
        <v>0</v>
      </c>
      <c r="J2" s="80">
        <f t="shared" ref="J2:J11" si="0">IF($E2&gt;$G2,$C2,IF($E2&lt;$G2,$I2,0))</f>
        <v>0</v>
      </c>
      <c r="K2" s="81">
        <f t="shared" ref="K2:K11" si="1">IF($E2&lt;$G2,$C2,IF($E2&gt;$G2,$I2,0))</f>
        <v>0</v>
      </c>
      <c r="L2" s="81">
        <f t="shared" ref="L2:L11" si="2">IF($E2=$G2,IF($E2="",0,$C2),0)</f>
        <v>0</v>
      </c>
      <c r="M2" s="81">
        <f t="shared" ref="M2:M11" si="3">IF($E2=$G2,IF($G2="",0,$I2),0)</f>
        <v>0</v>
      </c>
      <c r="N2" s="340"/>
      <c r="O2" s="344"/>
      <c r="P2" s="374"/>
      <c r="Q2" s="188"/>
      <c r="R2" s="187"/>
      <c r="S2" s="142"/>
    </row>
    <row r="3" spans="1:19" ht="18" customHeight="1" x14ac:dyDescent="0.15">
      <c r="A3" s="388"/>
      <c r="B3" s="151" t="s">
        <v>14</v>
      </c>
      <c r="C3" s="177">
        <f>日程表作成用!D4</f>
        <v>1</v>
      </c>
      <c r="D3" s="42" t="str">
        <f>LOOKUP($C3,登録順!$A$3:$A$16,登録順!$B$3:$B$16)</f>
        <v>デビルス</v>
      </c>
      <c r="E3" s="43">
        <v>2</v>
      </c>
      <c r="F3" s="32" t="s">
        <v>13</v>
      </c>
      <c r="G3" s="17">
        <v>0</v>
      </c>
      <c r="H3" s="42" t="str">
        <f>LOOKUP($I3,登録順!$A$3:$A$16,登録順!$B$3:$B$16)</f>
        <v>くすのきナインズ</v>
      </c>
      <c r="I3" s="183">
        <f>日程表作成用!G4</f>
        <v>2</v>
      </c>
      <c r="J3" s="56">
        <f t="shared" si="0"/>
        <v>1</v>
      </c>
      <c r="K3" s="35">
        <f t="shared" si="1"/>
        <v>2</v>
      </c>
      <c r="L3" s="35">
        <f t="shared" si="2"/>
        <v>0</v>
      </c>
      <c r="M3" s="35">
        <f t="shared" si="3"/>
        <v>0</v>
      </c>
      <c r="N3" s="341"/>
      <c r="O3" s="345"/>
      <c r="P3" s="375"/>
      <c r="Q3" s="189"/>
      <c r="R3" s="173"/>
      <c r="S3" s="143"/>
    </row>
    <row r="4" spans="1:19" ht="18" customHeight="1" x14ac:dyDescent="0.15">
      <c r="A4" s="388"/>
      <c r="B4" s="151" t="s">
        <v>15</v>
      </c>
      <c r="C4" s="177">
        <f>日程表作成用!D5</f>
        <v>5</v>
      </c>
      <c r="D4" s="42" t="str">
        <f>LOOKUP($C4,登録順!$A$3:$A$16,登録順!$B$3:$B$16)</f>
        <v>トータース</v>
      </c>
      <c r="E4" s="43">
        <v>0</v>
      </c>
      <c r="F4" s="32" t="s">
        <v>13</v>
      </c>
      <c r="G4" s="17">
        <v>5</v>
      </c>
      <c r="H4" s="42" t="str">
        <f>LOOKUP($I4,登録順!$A$3:$A$16,登録順!$B$3:$B$16)</f>
        <v>ＫＡＮＥＫＯ</v>
      </c>
      <c r="I4" s="183">
        <f>日程表作成用!G5</f>
        <v>4</v>
      </c>
      <c r="J4" s="56">
        <f t="shared" si="0"/>
        <v>4</v>
      </c>
      <c r="K4" s="35">
        <f t="shared" si="1"/>
        <v>5</v>
      </c>
      <c r="L4" s="35">
        <f t="shared" si="2"/>
        <v>0</v>
      </c>
      <c r="M4" s="35">
        <f t="shared" si="3"/>
        <v>0</v>
      </c>
      <c r="N4" s="341"/>
      <c r="O4" s="345"/>
      <c r="P4" s="375"/>
      <c r="Q4" s="189"/>
      <c r="R4" s="173"/>
      <c r="S4" s="143"/>
    </row>
    <row r="5" spans="1:19" ht="18" customHeight="1" x14ac:dyDescent="0.15">
      <c r="A5" s="388"/>
      <c r="B5" s="151" t="s">
        <v>16</v>
      </c>
      <c r="C5" s="177">
        <f>日程表作成用!D6</f>
        <v>7</v>
      </c>
      <c r="D5" s="42" t="str">
        <f>LOOKUP($C5,登録順!$A$3:$A$16,登録順!$B$3:$B$16)</f>
        <v>ファイターズ</v>
      </c>
      <c r="E5" s="43">
        <v>7</v>
      </c>
      <c r="F5" s="32" t="s">
        <v>13</v>
      </c>
      <c r="G5" s="17">
        <v>0</v>
      </c>
      <c r="H5" s="42" t="str">
        <f>LOOKUP($I5,登録順!$A$3:$A$16,登録順!$B$3:$B$16)</f>
        <v>薬師</v>
      </c>
      <c r="I5" s="183">
        <f>日程表作成用!G6</f>
        <v>8</v>
      </c>
      <c r="J5" s="56">
        <f t="shared" si="0"/>
        <v>7</v>
      </c>
      <c r="K5" s="35">
        <f t="shared" si="1"/>
        <v>8</v>
      </c>
      <c r="L5" s="35">
        <f t="shared" si="2"/>
        <v>0</v>
      </c>
      <c r="M5" s="35">
        <f t="shared" si="3"/>
        <v>0</v>
      </c>
      <c r="N5" s="341" t="s">
        <v>98</v>
      </c>
      <c r="O5" s="345"/>
      <c r="P5" s="375"/>
      <c r="Q5" s="189"/>
      <c r="R5" s="173"/>
      <c r="S5" s="143"/>
    </row>
    <row r="6" spans="1:19" ht="18" customHeight="1" x14ac:dyDescent="0.15">
      <c r="A6" s="389"/>
      <c r="B6" s="152" t="s">
        <v>17</v>
      </c>
      <c r="C6" s="179">
        <f>日程表作成用!D7</f>
        <v>11</v>
      </c>
      <c r="D6" s="45" t="str">
        <f>LOOKUP($C6,登録順!$A$3:$A$16,登録順!$B$3:$B$16)</f>
        <v>東京アローズ</v>
      </c>
      <c r="E6" s="46">
        <v>1</v>
      </c>
      <c r="F6" s="33" t="s">
        <v>13</v>
      </c>
      <c r="G6" s="22">
        <v>3</v>
      </c>
      <c r="H6" s="45" t="str">
        <f>LOOKUP($I6,登録順!$A$3:$A$16,登録順!$B$3:$B$16)</f>
        <v>調布イーグルス</v>
      </c>
      <c r="I6" s="185">
        <f>日程表作成用!G7</f>
        <v>10</v>
      </c>
      <c r="J6" s="57">
        <f t="shared" si="0"/>
        <v>10</v>
      </c>
      <c r="K6" s="58">
        <f t="shared" si="1"/>
        <v>11</v>
      </c>
      <c r="L6" s="58">
        <f t="shared" si="2"/>
        <v>0</v>
      </c>
      <c r="M6" s="58">
        <f t="shared" si="3"/>
        <v>0</v>
      </c>
      <c r="N6" s="342"/>
      <c r="O6" s="346"/>
      <c r="P6" s="376"/>
      <c r="Q6" s="190"/>
      <c r="R6" s="174"/>
      <c r="S6" s="144"/>
    </row>
    <row r="7" spans="1:19" ht="18" customHeight="1" x14ac:dyDescent="0.15">
      <c r="A7" s="390" t="str">
        <f>日程表作成用!B8</f>
        <v>4/13
（日）</v>
      </c>
      <c r="B7" s="198" t="s">
        <v>12</v>
      </c>
      <c r="C7" s="199">
        <f>日程表作成用!D8</f>
        <v>0</v>
      </c>
      <c r="D7" s="200" t="e">
        <f>LOOKUP($C7,登録順!$A$3:$A$16,登録順!$B$3:$B$16)</f>
        <v>#N/A</v>
      </c>
      <c r="E7" s="201"/>
      <c r="F7" s="202" t="s">
        <v>13</v>
      </c>
      <c r="G7" s="203"/>
      <c r="H7" s="200" t="e">
        <f>LOOKUP($I7,登録順!$A$3:$A$16,登録順!$B$3:$B$16)</f>
        <v>#N/A</v>
      </c>
      <c r="I7" s="204">
        <f>日程表作成用!G8</f>
        <v>0</v>
      </c>
      <c r="J7" s="205">
        <f t="shared" si="0"/>
        <v>0</v>
      </c>
      <c r="K7" s="206">
        <f t="shared" si="1"/>
        <v>0</v>
      </c>
      <c r="L7" s="206">
        <f t="shared" si="2"/>
        <v>0</v>
      </c>
      <c r="M7" s="206">
        <f t="shared" si="3"/>
        <v>0</v>
      </c>
      <c r="N7" s="343"/>
      <c r="O7" s="348"/>
      <c r="P7" s="207"/>
      <c r="Q7" s="208"/>
      <c r="R7" s="207"/>
      <c r="S7" s="209"/>
    </row>
    <row r="8" spans="1:19" ht="18" customHeight="1" x14ac:dyDescent="0.15">
      <c r="A8" s="388"/>
      <c r="B8" s="151" t="s">
        <v>14</v>
      </c>
      <c r="C8" s="177">
        <f>日程表作成用!D9</f>
        <v>13</v>
      </c>
      <c r="D8" s="42" t="str">
        <f>LOOKUP($C8,登録順!$A$3:$A$16,登録順!$B$3:$B$16)</f>
        <v>影法師</v>
      </c>
      <c r="E8" s="43">
        <v>1</v>
      </c>
      <c r="F8" s="32" t="s">
        <v>13</v>
      </c>
      <c r="G8" s="17">
        <v>14</v>
      </c>
      <c r="H8" s="42" t="str">
        <f>LOOKUP($I8,登録順!$A$3:$A$16,登録順!$B$3:$B$16)</f>
        <v>深大寺モータース</v>
      </c>
      <c r="I8" s="183">
        <f>日程表作成用!G9</f>
        <v>12</v>
      </c>
      <c r="J8" s="56">
        <f t="shared" si="0"/>
        <v>12</v>
      </c>
      <c r="K8" s="35">
        <f t="shared" si="1"/>
        <v>13</v>
      </c>
      <c r="L8" s="35">
        <f t="shared" si="2"/>
        <v>0</v>
      </c>
      <c r="M8" s="35">
        <f t="shared" si="3"/>
        <v>0</v>
      </c>
      <c r="N8" s="341"/>
      <c r="O8" s="345"/>
      <c r="P8" s="173"/>
      <c r="Q8" s="189"/>
      <c r="R8" s="173"/>
      <c r="S8" s="143"/>
    </row>
    <row r="9" spans="1:19" ht="18" customHeight="1" x14ac:dyDescent="0.15">
      <c r="A9" s="388"/>
      <c r="B9" s="151" t="s">
        <v>15</v>
      </c>
      <c r="C9" s="177">
        <f>日程表作成用!D10</f>
        <v>7</v>
      </c>
      <c r="D9" s="42" t="str">
        <f>LOOKUP($C9,登録順!$A$3:$A$16,登録順!$B$3:$B$16)</f>
        <v>ファイターズ</v>
      </c>
      <c r="E9" s="43">
        <v>4</v>
      </c>
      <c r="F9" s="32" t="s">
        <v>13</v>
      </c>
      <c r="G9" s="17">
        <v>2</v>
      </c>
      <c r="H9" s="42" t="str">
        <f>LOOKUP($I9,登録順!$A$3:$A$16,登録順!$B$3:$B$16)</f>
        <v>レンジャーズ</v>
      </c>
      <c r="I9" s="183">
        <f>日程表作成用!G10</f>
        <v>6</v>
      </c>
      <c r="J9" s="56">
        <f t="shared" si="0"/>
        <v>7</v>
      </c>
      <c r="K9" s="35">
        <f t="shared" si="1"/>
        <v>6</v>
      </c>
      <c r="L9" s="35">
        <f t="shared" si="2"/>
        <v>0</v>
      </c>
      <c r="M9" s="35">
        <f t="shared" si="3"/>
        <v>0</v>
      </c>
      <c r="N9" s="341"/>
      <c r="O9" s="345"/>
      <c r="P9" s="173"/>
      <c r="Q9" s="189"/>
      <c r="R9" s="173"/>
      <c r="S9" s="143"/>
    </row>
    <row r="10" spans="1:19" ht="18" customHeight="1" x14ac:dyDescent="0.15">
      <c r="A10" s="388"/>
      <c r="B10" s="151" t="s">
        <v>16</v>
      </c>
      <c r="C10" s="177">
        <f>日程表作成用!D11</f>
        <v>10</v>
      </c>
      <c r="D10" s="42" t="str">
        <f>LOOKUP($C10,登録順!$A$3:$A$16,登録順!$B$3:$B$16)</f>
        <v>調布イーグルス</v>
      </c>
      <c r="E10" s="43">
        <v>6</v>
      </c>
      <c r="F10" s="32" t="s">
        <v>13</v>
      </c>
      <c r="G10" s="17">
        <v>3</v>
      </c>
      <c r="H10" s="42" t="str">
        <f>LOOKUP($I10,登録順!$A$3:$A$16,登録順!$B$3:$B$16)</f>
        <v>アニマルズ</v>
      </c>
      <c r="I10" s="183">
        <f>日程表作成用!G11</f>
        <v>9</v>
      </c>
      <c r="J10" s="56">
        <f t="shared" si="0"/>
        <v>10</v>
      </c>
      <c r="K10" s="35">
        <f t="shared" si="1"/>
        <v>9</v>
      </c>
      <c r="L10" s="35">
        <f t="shared" si="2"/>
        <v>0</v>
      </c>
      <c r="M10" s="35">
        <f t="shared" si="3"/>
        <v>0</v>
      </c>
      <c r="N10" s="341"/>
      <c r="O10" s="345"/>
      <c r="P10" s="173"/>
      <c r="Q10" s="189"/>
      <c r="R10" s="173"/>
      <c r="S10" s="143"/>
    </row>
    <row r="11" spans="1:19" ht="18" customHeight="1" x14ac:dyDescent="0.15">
      <c r="A11" s="391"/>
      <c r="B11" s="230" t="s">
        <v>17</v>
      </c>
      <c r="C11" s="211">
        <f>日程表作成用!D12</f>
        <v>3</v>
      </c>
      <c r="D11" s="212" t="str">
        <f>LOOKUP($C11,登録順!$A$3:$A$16,登録順!$B$3:$B$16)</f>
        <v>オジャーズ</v>
      </c>
      <c r="E11" s="213">
        <v>5</v>
      </c>
      <c r="F11" s="214" t="s">
        <v>13</v>
      </c>
      <c r="G11" s="215">
        <v>5</v>
      </c>
      <c r="H11" s="212" t="str">
        <f>LOOKUP($I11,登録順!$A$3:$A$16,登録順!$B$3:$B$16)</f>
        <v>ＫＡＮＥＫＯ</v>
      </c>
      <c r="I11" s="216">
        <f>日程表作成用!G12</f>
        <v>4</v>
      </c>
      <c r="J11" s="217">
        <f t="shared" si="0"/>
        <v>0</v>
      </c>
      <c r="K11" s="218">
        <f t="shared" si="1"/>
        <v>0</v>
      </c>
      <c r="L11" s="218">
        <f t="shared" si="2"/>
        <v>3</v>
      </c>
      <c r="M11" s="218">
        <f t="shared" si="3"/>
        <v>4</v>
      </c>
      <c r="N11" s="342"/>
      <c r="O11" s="346"/>
      <c r="P11" s="219" t="s">
        <v>97</v>
      </c>
      <c r="Q11" s="220"/>
      <c r="R11" s="219"/>
      <c r="S11" s="221"/>
    </row>
    <row r="12" spans="1:19" ht="18" customHeight="1" x14ac:dyDescent="0.15">
      <c r="A12" s="384" t="str">
        <f>日程表作成用!B13</f>
        <v>4/20
（日）</v>
      </c>
      <c r="B12" s="154" t="s">
        <v>12</v>
      </c>
      <c r="C12" s="178">
        <f>日程表作成用!D13</f>
        <v>0</v>
      </c>
      <c r="D12" s="50" t="e">
        <f>LOOKUP($C12,登録順!$A$3:$A$16,登録順!$B$3:$B$16)</f>
        <v>#N/A</v>
      </c>
      <c r="E12" s="51"/>
      <c r="F12" s="15" t="s">
        <v>13</v>
      </c>
      <c r="G12" s="14"/>
      <c r="H12" s="50" t="e">
        <f>LOOKUP($I12,登録順!$A$3:$A$16,登録順!$B$3:$B$16)</f>
        <v>#N/A</v>
      </c>
      <c r="I12" s="184">
        <f>日程表作成用!G13</f>
        <v>0</v>
      </c>
      <c r="J12" s="59">
        <f t="shared" ref="J12:J43" si="4">IF($E12&gt;$G12,$C12,IF($E12&lt;$G12,$I12,0))</f>
        <v>0</v>
      </c>
      <c r="K12" s="34">
        <f t="shared" ref="K12:K43" si="5">IF($E12&lt;$G12,$C12,IF($E12&gt;$G12,$I12,0))</f>
        <v>0</v>
      </c>
      <c r="L12" s="34">
        <f t="shared" ref="L12:L43" si="6">IF($E12=$G12,IF($E12="",0,$C12),0)</f>
        <v>0</v>
      </c>
      <c r="M12" s="34">
        <f t="shared" ref="M12:M43" si="7">IF($E12=$G12,IF($G12="",0,$I12),0)</f>
        <v>0</v>
      </c>
      <c r="N12" s="343"/>
      <c r="O12" s="348"/>
      <c r="P12" s="140"/>
      <c r="Q12" s="191"/>
      <c r="R12" s="140"/>
      <c r="S12" s="145"/>
    </row>
    <row r="13" spans="1:19" ht="18" customHeight="1" x14ac:dyDescent="0.15">
      <c r="A13" s="385"/>
      <c r="B13" s="155" t="s">
        <v>14</v>
      </c>
      <c r="C13" s="177">
        <f>日程表作成用!D14</f>
        <v>11</v>
      </c>
      <c r="D13" s="52" t="str">
        <f>LOOKUP($C13,登録順!$A$3:$A$16,登録順!$B$3:$B$16)</f>
        <v>東京アローズ</v>
      </c>
      <c r="E13" s="53">
        <v>7</v>
      </c>
      <c r="F13" s="20" t="s">
        <v>13</v>
      </c>
      <c r="G13" s="19">
        <v>0</v>
      </c>
      <c r="H13" s="52" t="str">
        <f>LOOKUP($I13,登録順!$A$3:$A$16,登録順!$B$3:$B$16)</f>
        <v>レンジャーズ</v>
      </c>
      <c r="I13" s="183">
        <f>日程表作成用!G14</f>
        <v>6</v>
      </c>
      <c r="J13" s="56">
        <f t="shared" si="4"/>
        <v>11</v>
      </c>
      <c r="K13" s="35">
        <f t="shared" si="5"/>
        <v>6</v>
      </c>
      <c r="L13" s="35">
        <f t="shared" si="6"/>
        <v>0</v>
      </c>
      <c r="M13" s="35">
        <f t="shared" si="7"/>
        <v>0</v>
      </c>
      <c r="N13" s="341"/>
      <c r="O13" s="345"/>
      <c r="P13" s="173"/>
      <c r="Q13" s="189"/>
      <c r="R13" s="173"/>
      <c r="S13" s="143"/>
    </row>
    <row r="14" spans="1:19" ht="18" customHeight="1" x14ac:dyDescent="0.15">
      <c r="A14" s="385"/>
      <c r="B14" s="155" t="s">
        <v>15</v>
      </c>
      <c r="C14" s="177">
        <f>日程表作成用!D15</f>
        <v>8</v>
      </c>
      <c r="D14" s="52" t="str">
        <f>LOOKUP($C14,登録順!$A$3:$A$16,登録順!$B$3:$B$16)</f>
        <v>薬師</v>
      </c>
      <c r="E14" s="53">
        <v>1</v>
      </c>
      <c r="F14" s="20" t="s">
        <v>13</v>
      </c>
      <c r="G14" s="19">
        <v>8</v>
      </c>
      <c r="H14" s="52" t="str">
        <f>LOOKUP($I14,登録順!$A$3:$A$16,登録順!$B$3:$B$16)</f>
        <v>デビルス</v>
      </c>
      <c r="I14" s="183">
        <f>日程表作成用!G15</f>
        <v>1</v>
      </c>
      <c r="J14" s="56">
        <f t="shared" si="4"/>
        <v>1</v>
      </c>
      <c r="K14" s="35">
        <f t="shared" si="5"/>
        <v>8</v>
      </c>
      <c r="L14" s="35">
        <f t="shared" si="6"/>
        <v>0</v>
      </c>
      <c r="M14" s="35">
        <f t="shared" si="7"/>
        <v>0</v>
      </c>
      <c r="N14" s="341"/>
      <c r="O14" s="345"/>
      <c r="P14" s="173"/>
      <c r="Q14" s="189"/>
      <c r="R14" s="173" t="s">
        <v>95</v>
      </c>
      <c r="S14" s="143"/>
    </row>
    <row r="15" spans="1:19" ht="18" customHeight="1" x14ac:dyDescent="0.15">
      <c r="A15" s="385"/>
      <c r="B15" s="155" t="s">
        <v>16</v>
      </c>
      <c r="C15" s="177">
        <f>日程表作成用!D16</f>
        <v>2</v>
      </c>
      <c r="D15" s="52" t="str">
        <f>LOOKUP($C15,登録順!$A$3:$A$16,登録順!$B$3:$B$16)</f>
        <v>くすのきナインズ</v>
      </c>
      <c r="E15" s="53">
        <v>6</v>
      </c>
      <c r="F15" s="20" t="s">
        <v>13</v>
      </c>
      <c r="G15" s="19">
        <v>3</v>
      </c>
      <c r="H15" s="52" t="str">
        <f>LOOKUP($I15,登録順!$A$3:$A$16,登録順!$B$3:$B$16)</f>
        <v>トータース</v>
      </c>
      <c r="I15" s="183">
        <f>日程表作成用!G16</f>
        <v>5</v>
      </c>
      <c r="J15" s="56">
        <f t="shared" si="4"/>
        <v>2</v>
      </c>
      <c r="K15" s="35">
        <f t="shared" si="5"/>
        <v>5</v>
      </c>
      <c r="L15" s="35">
        <f t="shared" si="6"/>
        <v>0</v>
      </c>
      <c r="M15" s="35">
        <f t="shared" si="7"/>
        <v>0</v>
      </c>
      <c r="N15" s="341"/>
      <c r="O15" s="345"/>
      <c r="P15" s="173"/>
      <c r="Q15" s="189"/>
      <c r="R15" s="173"/>
      <c r="S15" s="143"/>
    </row>
    <row r="16" spans="1:19" ht="36" customHeight="1" x14ac:dyDescent="0.15">
      <c r="A16" s="386"/>
      <c r="B16" s="156" t="s">
        <v>17</v>
      </c>
      <c r="C16" s="179">
        <f>日程表作成用!D17</f>
        <v>9</v>
      </c>
      <c r="D16" s="45" t="str">
        <f>LOOKUP($C16,登録順!$A$3:$A$16,登録順!$B$3:$B$16)</f>
        <v>アニマルズ</v>
      </c>
      <c r="E16" s="46">
        <v>1</v>
      </c>
      <c r="F16" s="33" t="s">
        <v>13</v>
      </c>
      <c r="G16" s="22">
        <v>10</v>
      </c>
      <c r="H16" s="45" t="str">
        <f>LOOKUP($I16,登録順!$A$3:$A$16,登録順!$B$3:$B$16)</f>
        <v>深大寺モータース</v>
      </c>
      <c r="I16" s="185">
        <f>日程表作成用!G17</f>
        <v>12</v>
      </c>
      <c r="J16" s="57">
        <f t="shared" si="4"/>
        <v>12</v>
      </c>
      <c r="K16" s="58">
        <f t="shared" si="5"/>
        <v>9</v>
      </c>
      <c r="L16" s="58">
        <f t="shared" si="6"/>
        <v>0</v>
      </c>
      <c r="M16" s="58">
        <f t="shared" si="7"/>
        <v>0</v>
      </c>
      <c r="N16" s="342"/>
      <c r="O16" s="346"/>
      <c r="P16" s="174"/>
      <c r="Q16" s="190"/>
      <c r="R16" s="174" t="s">
        <v>96</v>
      </c>
      <c r="S16" s="144"/>
    </row>
    <row r="17" spans="1:19" ht="18" customHeight="1" x14ac:dyDescent="0.15">
      <c r="A17" s="390" t="str">
        <f>日程表作成用!B18</f>
        <v>4/27
(日）</v>
      </c>
      <c r="B17" s="222" t="s">
        <v>12</v>
      </c>
      <c r="C17" s="199">
        <f>日程表作成用!D18</f>
        <v>0</v>
      </c>
      <c r="D17" s="223" t="e">
        <f>LOOKUP($C17,登録順!$A$3:$A$16,登録順!$B$3:$B$16)</f>
        <v>#N/A</v>
      </c>
      <c r="E17" s="224"/>
      <c r="F17" s="225" t="s">
        <v>13</v>
      </c>
      <c r="G17" s="226"/>
      <c r="H17" s="223" t="e">
        <f>LOOKUP($I17,登録順!$A$3:$A$16,登録順!$B$3:$B$16)</f>
        <v>#N/A</v>
      </c>
      <c r="I17" s="204">
        <f>日程表作成用!G18</f>
        <v>0</v>
      </c>
      <c r="J17" s="205">
        <f t="shared" si="4"/>
        <v>0</v>
      </c>
      <c r="K17" s="206">
        <f t="shared" si="5"/>
        <v>0</v>
      </c>
      <c r="L17" s="206">
        <f t="shared" si="6"/>
        <v>0</v>
      </c>
      <c r="M17" s="206">
        <f t="shared" si="7"/>
        <v>0</v>
      </c>
      <c r="N17" s="343"/>
      <c r="O17" s="348"/>
      <c r="P17" s="207"/>
      <c r="Q17" s="208"/>
      <c r="R17" s="207"/>
      <c r="S17" s="209"/>
    </row>
    <row r="18" spans="1:19" ht="18" customHeight="1" x14ac:dyDescent="0.15">
      <c r="A18" s="388"/>
      <c r="B18" s="155" t="s">
        <v>14</v>
      </c>
      <c r="C18" s="177">
        <f>日程表作成用!D19</f>
        <v>4</v>
      </c>
      <c r="D18" s="52" t="str">
        <f>LOOKUP($C18,登録順!$A$3:$A$16,登録順!$B$3:$B$16)</f>
        <v>ＫＡＮＥＫＯ</v>
      </c>
      <c r="E18" s="53">
        <v>2</v>
      </c>
      <c r="F18" s="20" t="s">
        <v>13</v>
      </c>
      <c r="G18" s="19">
        <v>6</v>
      </c>
      <c r="H18" s="52" t="str">
        <f>LOOKUP($I18,登録順!$A$3:$A$16,登録順!$B$3:$B$16)</f>
        <v>ファイターズ</v>
      </c>
      <c r="I18" s="183">
        <f>日程表作成用!G19</f>
        <v>7</v>
      </c>
      <c r="J18" s="56">
        <f t="shared" si="4"/>
        <v>7</v>
      </c>
      <c r="K18" s="35">
        <f t="shared" si="5"/>
        <v>4</v>
      </c>
      <c r="L18" s="35">
        <f t="shared" si="6"/>
        <v>0</v>
      </c>
      <c r="M18" s="35">
        <f t="shared" si="7"/>
        <v>0</v>
      </c>
      <c r="N18" s="341"/>
      <c r="O18" s="345"/>
      <c r="P18" s="173"/>
      <c r="Q18" s="189"/>
      <c r="R18" s="173"/>
      <c r="S18" s="143"/>
    </row>
    <row r="19" spans="1:19" ht="18" customHeight="1" x14ac:dyDescent="0.15">
      <c r="A19" s="388"/>
      <c r="B19" s="155" t="s">
        <v>15</v>
      </c>
      <c r="C19" s="177">
        <f>日程表作成用!D20</f>
        <v>3</v>
      </c>
      <c r="D19" s="52" t="str">
        <f>LOOKUP($C19,登録順!$A$3:$A$16,登録順!$B$3:$B$16)</f>
        <v>オジャーズ</v>
      </c>
      <c r="E19" s="53">
        <v>7</v>
      </c>
      <c r="F19" s="20" t="s">
        <v>13</v>
      </c>
      <c r="G19" s="19">
        <v>0</v>
      </c>
      <c r="H19" s="52" t="str">
        <f>LOOKUP($I19,登録順!$A$3:$A$16,登録順!$B$3:$B$16)</f>
        <v>薬師</v>
      </c>
      <c r="I19" s="183">
        <f>日程表作成用!G20</f>
        <v>8</v>
      </c>
      <c r="J19" s="56">
        <f t="shared" si="4"/>
        <v>3</v>
      </c>
      <c r="K19" s="35">
        <f t="shared" si="5"/>
        <v>8</v>
      </c>
      <c r="L19" s="35">
        <f t="shared" si="6"/>
        <v>0</v>
      </c>
      <c r="M19" s="35">
        <f t="shared" si="7"/>
        <v>0</v>
      </c>
      <c r="N19" s="341" t="s">
        <v>98</v>
      </c>
      <c r="O19" s="345"/>
      <c r="P19" s="173"/>
      <c r="Q19" s="189"/>
      <c r="R19" s="173"/>
      <c r="S19" s="143"/>
    </row>
    <row r="20" spans="1:19" ht="18" customHeight="1" x14ac:dyDescent="0.15">
      <c r="A20" s="388"/>
      <c r="B20" s="155" t="s">
        <v>16</v>
      </c>
      <c r="C20" s="177">
        <f>日程表作成用!D21</f>
        <v>13</v>
      </c>
      <c r="D20" s="52" t="str">
        <f>LOOKUP($C20,登録順!$A$3:$A$16,登録順!$B$3:$B$16)</f>
        <v>影法師</v>
      </c>
      <c r="E20" s="53">
        <v>0</v>
      </c>
      <c r="F20" s="20" t="s">
        <v>13</v>
      </c>
      <c r="G20" s="19">
        <v>16</v>
      </c>
      <c r="H20" s="52" t="str">
        <f>LOOKUP($I20,登録順!$A$3:$A$16,登録順!$B$3:$B$16)</f>
        <v>東京アローズ</v>
      </c>
      <c r="I20" s="183">
        <f>日程表作成用!G21</f>
        <v>11</v>
      </c>
      <c r="J20" s="56">
        <f t="shared" si="4"/>
        <v>11</v>
      </c>
      <c r="K20" s="35">
        <f t="shared" si="5"/>
        <v>13</v>
      </c>
      <c r="L20" s="35">
        <f t="shared" si="6"/>
        <v>0</v>
      </c>
      <c r="M20" s="35">
        <f t="shared" si="7"/>
        <v>0</v>
      </c>
      <c r="N20" s="341"/>
      <c r="O20" s="345"/>
      <c r="P20" s="173"/>
      <c r="Q20" s="189"/>
      <c r="R20" s="173" t="s">
        <v>99</v>
      </c>
      <c r="S20" s="143"/>
    </row>
    <row r="21" spans="1:19" ht="18" customHeight="1" x14ac:dyDescent="0.15">
      <c r="A21" s="391"/>
      <c r="B21" s="210" t="s">
        <v>17</v>
      </c>
      <c r="C21" s="211">
        <f>日程表作成用!D22</f>
        <v>1</v>
      </c>
      <c r="D21" s="212" t="str">
        <f>LOOKUP($C21,登録順!$A$3:$A$16,登録順!$B$3:$B$16)</f>
        <v>デビルス</v>
      </c>
      <c r="E21" s="213">
        <v>4</v>
      </c>
      <c r="F21" s="214" t="s">
        <v>13</v>
      </c>
      <c r="G21" s="215">
        <v>1</v>
      </c>
      <c r="H21" s="212" t="str">
        <f>LOOKUP($I21,登録順!$A$3:$A$16,登録順!$B$3:$B$16)</f>
        <v>調布イーグルス</v>
      </c>
      <c r="I21" s="216">
        <f>日程表作成用!G22</f>
        <v>10</v>
      </c>
      <c r="J21" s="217">
        <f t="shared" si="4"/>
        <v>1</v>
      </c>
      <c r="K21" s="218">
        <f t="shared" si="5"/>
        <v>10</v>
      </c>
      <c r="L21" s="218">
        <f t="shared" si="6"/>
        <v>0</v>
      </c>
      <c r="M21" s="218">
        <f t="shared" si="7"/>
        <v>0</v>
      </c>
      <c r="N21" s="342"/>
      <c r="O21" s="346"/>
      <c r="P21" s="219"/>
      <c r="Q21" s="220"/>
      <c r="R21" s="219"/>
      <c r="S21" s="221"/>
    </row>
    <row r="22" spans="1:19" s="40" customFormat="1" ht="18" customHeight="1" x14ac:dyDescent="0.15">
      <c r="A22" s="384" t="str">
        <f>日程表作成用!B23</f>
        <v>5/11
(日）</v>
      </c>
      <c r="B22" s="154" t="s">
        <v>12</v>
      </c>
      <c r="C22" s="178">
        <f>日程表作成用!D23</f>
        <v>0</v>
      </c>
      <c r="D22" s="50" t="e">
        <f>LOOKUP($C22,登録順!$A$3:$A$16,登録順!$B$3:$B$16)</f>
        <v>#N/A</v>
      </c>
      <c r="E22" s="51"/>
      <c r="F22" s="15" t="s">
        <v>13</v>
      </c>
      <c r="G22" s="14"/>
      <c r="H22" s="50" t="e">
        <f>LOOKUP($I22,登録順!$A$3:$A$16,登録順!$B$3:$B$16)</f>
        <v>#N/A</v>
      </c>
      <c r="I22" s="184">
        <f>日程表作成用!G23</f>
        <v>0</v>
      </c>
      <c r="J22" s="59">
        <f t="shared" si="4"/>
        <v>0</v>
      </c>
      <c r="K22" s="34">
        <f t="shared" si="5"/>
        <v>0</v>
      </c>
      <c r="L22" s="34">
        <f t="shared" si="6"/>
        <v>0</v>
      </c>
      <c r="M22" s="34">
        <f t="shared" si="7"/>
        <v>0</v>
      </c>
      <c r="N22" s="343"/>
      <c r="O22" s="348"/>
      <c r="P22" s="141"/>
      <c r="Q22" s="192"/>
      <c r="R22" s="141"/>
      <c r="S22" s="146"/>
    </row>
    <row r="23" spans="1:19" s="40" customFormat="1" ht="18" customHeight="1" x14ac:dyDescent="0.15">
      <c r="A23" s="385"/>
      <c r="B23" s="155" t="s">
        <v>14</v>
      </c>
      <c r="C23" s="177">
        <f>日程表作成用!D24</f>
        <v>2</v>
      </c>
      <c r="D23" s="52" t="str">
        <f>LOOKUP($C23,登録順!$A$3:$A$16,登録順!$B$3:$B$16)</f>
        <v>くすのきナインズ</v>
      </c>
      <c r="E23" s="53">
        <v>10</v>
      </c>
      <c r="F23" s="20" t="s">
        <v>13</v>
      </c>
      <c r="G23" s="19">
        <v>1</v>
      </c>
      <c r="H23" s="52" t="str">
        <f>LOOKUP($I23,登録順!$A$3:$A$16,登録順!$B$3:$B$16)</f>
        <v>オジャーズ</v>
      </c>
      <c r="I23" s="183">
        <f>日程表作成用!G24</f>
        <v>3</v>
      </c>
      <c r="J23" s="56">
        <f t="shared" si="4"/>
        <v>2</v>
      </c>
      <c r="K23" s="35">
        <f t="shared" si="5"/>
        <v>3</v>
      </c>
      <c r="L23" s="35">
        <f t="shared" si="6"/>
        <v>0</v>
      </c>
      <c r="M23" s="35">
        <f t="shared" si="7"/>
        <v>0</v>
      </c>
      <c r="N23" s="341"/>
      <c r="O23" s="345"/>
      <c r="P23" s="164"/>
      <c r="Q23" s="193"/>
      <c r="R23" s="164"/>
      <c r="S23" s="147"/>
    </row>
    <row r="24" spans="1:19" s="40" customFormat="1" ht="18" customHeight="1" x14ac:dyDescent="0.15">
      <c r="A24" s="385"/>
      <c r="B24" s="155" t="s">
        <v>15</v>
      </c>
      <c r="C24" s="177">
        <f>日程表作成用!D25</f>
        <v>10</v>
      </c>
      <c r="D24" s="52" t="str">
        <f>LOOKUP($C24,登録順!$A$3:$A$16,登録順!$B$3:$B$16)</f>
        <v>調布イーグルス</v>
      </c>
      <c r="E24" s="53">
        <v>2</v>
      </c>
      <c r="F24" s="20" t="s">
        <v>13</v>
      </c>
      <c r="G24" s="19">
        <v>7</v>
      </c>
      <c r="H24" s="52" t="str">
        <f>LOOKUP($I24,登録順!$A$3:$A$16,登録順!$B$3:$B$16)</f>
        <v>深大寺モータース</v>
      </c>
      <c r="I24" s="183">
        <f>日程表作成用!G25</f>
        <v>12</v>
      </c>
      <c r="J24" s="56">
        <f t="shared" si="4"/>
        <v>12</v>
      </c>
      <c r="K24" s="35">
        <f t="shared" si="5"/>
        <v>10</v>
      </c>
      <c r="L24" s="35">
        <f t="shared" si="6"/>
        <v>0</v>
      </c>
      <c r="M24" s="35">
        <f t="shared" si="7"/>
        <v>0</v>
      </c>
      <c r="N24" s="341"/>
      <c r="O24" s="345"/>
      <c r="P24" s="164"/>
      <c r="Q24" s="193"/>
      <c r="R24" s="164" t="s">
        <v>102</v>
      </c>
      <c r="S24" s="147"/>
    </row>
    <row r="25" spans="1:19" s="40" customFormat="1" ht="18" customHeight="1" x14ac:dyDescent="0.15">
      <c r="A25" s="385"/>
      <c r="B25" s="155" t="s">
        <v>16</v>
      </c>
      <c r="C25" s="177">
        <f>日程表作成用!D26</f>
        <v>6</v>
      </c>
      <c r="D25" s="52" t="str">
        <f>LOOKUP($C25,登録順!$A$3:$A$16,登録順!$B$3:$B$16)</f>
        <v>レンジャーズ</v>
      </c>
      <c r="E25" s="53">
        <v>7</v>
      </c>
      <c r="F25" s="20" t="s">
        <v>13</v>
      </c>
      <c r="G25" s="19">
        <v>0</v>
      </c>
      <c r="H25" s="52" t="str">
        <f>LOOKUP($I25,登録順!$A$3:$A$16,登録順!$B$3:$B$16)</f>
        <v>影法師</v>
      </c>
      <c r="I25" s="183">
        <f>日程表作成用!G26</f>
        <v>13</v>
      </c>
      <c r="J25" s="56">
        <f t="shared" si="4"/>
        <v>6</v>
      </c>
      <c r="K25" s="35">
        <f t="shared" si="5"/>
        <v>13</v>
      </c>
      <c r="L25" s="35">
        <f t="shared" si="6"/>
        <v>0</v>
      </c>
      <c r="M25" s="35">
        <f t="shared" si="7"/>
        <v>0</v>
      </c>
      <c r="N25" s="341" t="s">
        <v>98</v>
      </c>
      <c r="O25" s="345"/>
      <c r="P25" s="164"/>
      <c r="Q25" s="193"/>
      <c r="R25" s="164"/>
      <c r="S25" s="147"/>
    </row>
    <row r="26" spans="1:19" s="40" customFormat="1" ht="18" customHeight="1" x14ac:dyDescent="0.15">
      <c r="A26" s="386"/>
      <c r="B26" s="156" t="s">
        <v>17</v>
      </c>
      <c r="C26" s="179">
        <f>日程表作成用!D27</f>
        <v>5</v>
      </c>
      <c r="D26" s="45" t="str">
        <f>LOOKUP($C26,登録順!$A$3:$A$16,登録順!$B$3:$B$16)</f>
        <v>トータース</v>
      </c>
      <c r="E26" s="46">
        <v>4</v>
      </c>
      <c r="F26" s="33" t="s">
        <v>13</v>
      </c>
      <c r="G26" s="22">
        <v>0</v>
      </c>
      <c r="H26" s="45" t="str">
        <f>LOOKUP($I26,登録順!$A$3:$A$16,登録順!$B$3:$B$16)</f>
        <v>アニマルズ</v>
      </c>
      <c r="I26" s="185">
        <f>日程表作成用!G27</f>
        <v>9</v>
      </c>
      <c r="J26" s="57">
        <f t="shared" si="4"/>
        <v>5</v>
      </c>
      <c r="K26" s="58">
        <f t="shared" si="5"/>
        <v>9</v>
      </c>
      <c r="L26" s="58">
        <f t="shared" si="6"/>
        <v>0</v>
      </c>
      <c r="M26" s="58">
        <f t="shared" si="7"/>
        <v>0</v>
      </c>
      <c r="N26" s="342"/>
      <c r="O26" s="346"/>
      <c r="P26" s="194"/>
      <c r="Q26" s="195"/>
      <c r="R26" s="194"/>
      <c r="S26" s="148"/>
    </row>
    <row r="27" spans="1:19" s="40" customFormat="1" ht="18" customHeight="1" x14ac:dyDescent="0.15">
      <c r="A27" s="382" t="str">
        <f>日程表作成用!B28</f>
        <v>5/18
(日）</v>
      </c>
      <c r="B27" s="222" t="s">
        <v>12</v>
      </c>
      <c r="C27" s="199">
        <f>日程表作成用!D28</f>
        <v>0</v>
      </c>
      <c r="D27" s="223" t="e">
        <f>LOOKUP($C27,登録順!$A$3:$A$16,登録順!$B$3:$B$16)</f>
        <v>#N/A</v>
      </c>
      <c r="E27" s="224"/>
      <c r="F27" s="225" t="s">
        <v>13</v>
      </c>
      <c r="G27" s="226"/>
      <c r="H27" s="223" t="e">
        <f>LOOKUP($I27,登録順!$A$3:$A$16,登録順!$B$3:$B$16)</f>
        <v>#N/A</v>
      </c>
      <c r="I27" s="204">
        <f>日程表作成用!G28</f>
        <v>0</v>
      </c>
      <c r="J27" s="205">
        <f t="shared" si="4"/>
        <v>0</v>
      </c>
      <c r="K27" s="206">
        <f t="shared" si="5"/>
        <v>0</v>
      </c>
      <c r="L27" s="206">
        <f t="shared" si="6"/>
        <v>0</v>
      </c>
      <c r="M27" s="206">
        <f t="shared" si="7"/>
        <v>0</v>
      </c>
      <c r="N27" s="343"/>
      <c r="O27" s="348"/>
      <c r="P27" s="227"/>
      <c r="Q27" s="228"/>
      <c r="R27" s="227"/>
      <c r="S27" s="229"/>
    </row>
    <row r="28" spans="1:19" s="40" customFormat="1" ht="18" customHeight="1" x14ac:dyDescent="0.15">
      <c r="A28" s="380"/>
      <c r="B28" s="155" t="s">
        <v>14</v>
      </c>
      <c r="C28" s="177">
        <f>日程表作成用!D29</f>
        <v>5</v>
      </c>
      <c r="D28" s="52" t="str">
        <f>LOOKUP($C28,登録順!$A$3:$A$16,登録順!$B$3:$B$16)</f>
        <v>トータース</v>
      </c>
      <c r="E28" s="53"/>
      <c r="F28" s="20" t="s">
        <v>13</v>
      </c>
      <c r="G28" s="19"/>
      <c r="H28" s="52" t="str">
        <f>LOOKUP($I28,登録順!$A$3:$A$16,登録順!$B$3:$B$16)</f>
        <v>薬師</v>
      </c>
      <c r="I28" s="183">
        <f>日程表作成用!G29</f>
        <v>8</v>
      </c>
      <c r="J28" s="56">
        <f t="shared" si="4"/>
        <v>0</v>
      </c>
      <c r="K28" s="35">
        <f t="shared" si="5"/>
        <v>0</v>
      </c>
      <c r="L28" s="35">
        <f t="shared" si="6"/>
        <v>0</v>
      </c>
      <c r="M28" s="35">
        <f t="shared" si="7"/>
        <v>0</v>
      </c>
      <c r="N28" s="341">
        <v>45907</v>
      </c>
      <c r="O28" s="345" t="s">
        <v>105</v>
      </c>
      <c r="P28" s="164"/>
      <c r="Q28" s="193"/>
      <c r="R28" s="164"/>
      <c r="S28" s="147"/>
    </row>
    <row r="29" spans="1:19" s="40" customFormat="1" ht="18" customHeight="1" x14ac:dyDescent="0.15">
      <c r="A29" s="380"/>
      <c r="B29" s="155" t="s">
        <v>15</v>
      </c>
      <c r="C29" s="177">
        <f>日程表作成用!D30</f>
        <v>12</v>
      </c>
      <c r="D29" s="52" t="str">
        <f>LOOKUP($C29,登録順!$A$3:$A$16,登録順!$B$3:$B$16)</f>
        <v>深大寺モータース</v>
      </c>
      <c r="E29" s="53"/>
      <c r="F29" s="20" t="s">
        <v>13</v>
      </c>
      <c r="G29" s="19"/>
      <c r="H29" s="52" t="str">
        <f>LOOKUP($I29,登録順!$A$3:$A$16,登録順!$B$3:$B$16)</f>
        <v>東京アローズ</v>
      </c>
      <c r="I29" s="183">
        <f>日程表作成用!G30</f>
        <v>11</v>
      </c>
      <c r="J29" s="56">
        <f t="shared" si="4"/>
        <v>0</v>
      </c>
      <c r="K29" s="35">
        <f t="shared" si="5"/>
        <v>0</v>
      </c>
      <c r="L29" s="35">
        <f t="shared" si="6"/>
        <v>0</v>
      </c>
      <c r="M29" s="35">
        <f t="shared" si="7"/>
        <v>0</v>
      </c>
      <c r="N29" s="341">
        <v>45907</v>
      </c>
      <c r="O29" s="345" t="s">
        <v>105</v>
      </c>
      <c r="P29" s="164"/>
      <c r="Q29" s="193"/>
      <c r="R29" s="164"/>
      <c r="S29" s="147"/>
    </row>
    <row r="30" spans="1:19" s="40" customFormat="1" ht="18" customHeight="1" x14ac:dyDescent="0.15">
      <c r="A30" s="380"/>
      <c r="B30" s="155" t="s">
        <v>16</v>
      </c>
      <c r="C30" s="177">
        <f>日程表作成用!D31</f>
        <v>1</v>
      </c>
      <c r="D30" s="52" t="str">
        <f>LOOKUP($C30,登録順!$A$3:$A$16,登録順!$B$3:$B$16)</f>
        <v>デビルス</v>
      </c>
      <c r="E30" s="53"/>
      <c r="F30" s="20" t="s">
        <v>13</v>
      </c>
      <c r="G30" s="19"/>
      <c r="H30" s="52" t="str">
        <f>LOOKUP($I30,登録順!$A$3:$A$16,登録順!$B$3:$B$16)</f>
        <v>ＫＡＮＥＫＯ</v>
      </c>
      <c r="I30" s="183">
        <f>日程表作成用!G31</f>
        <v>4</v>
      </c>
      <c r="J30" s="56">
        <f t="shared" si="4"/>
        <v>0</v>
      </c>
      <c r="K30" s="35">
        <f t="shared" si="5"/>
        <v>0</v>
      </c>
      <c r="L30" s="35">
        <f t="shared" si="6"/>
        <v>0</v>
      </c>
      <c r="M30" s="35">
        <f t="shared" si="7"/>
        <v>0</v>
      </c>
      <c r="N30" s="341">
        <v>45907</v>
      </c>
      <c r="O30" s="345" t="s">
        <v>105</v>
      </c>
      <c r="P30" s="164"/>
      <c r="Q30" s="193"/>
      <c r="R30" s="164"/>
      <c r="S30" s="147"/>
    </row>
    <row r="31" spans="1:19" s="40" customFormat="1" ht="18" customHeight="1" x14ac:dyDescent="0.15">
      <c r="A31" s="383"/>
      <c r="B31" s="210" t="s">
        <v>17</v>
      </c>
      <c r="C31" s="211">
        <f>日程表作成用!D32</f>
        <v>7</v>
      </c>
      <c r="D31" s="212" t="str">
        <f>LOOKUP($C31,登録順!$A$3:$A$16,登録順!$B$3:$B$16)</f>
        <v>ファイターズ</v>
      </c>
      <c r="E31" s="213"/>
      <c r="F31" s="214" t="s">
        <v>13</v>
      </c>
      <c r="G31" s="215"/>
      <c r="H31" s="212" t="str">
        <f>LOOKUP($I31,登録順!$A$3:$A$16,登録順!$B$3:$B$16)</f>
        <v>くすのきナインズ</v>
      </c>
      <c r="I31" s="216">
        <f>日程表作成用!G32</f>
        <v>2</v>
      </c>
      <c r="J31" s="217">
        <f t="shared" si="4"/>
        <v>0</v>
      </c>
      <c r="K31" s="218">
        <f t="shared" si="5"/>
        <v>0</v>
      </c>
      <c r="L31" s="218">
        <f t="shared" si="6"/>
        <v>0</v>
      </c>
      <c r="M31" s="218">
        <f t="shared" si="7"/>
        <v>0</v>
      </c>
      <c r="N31" s="342">
        <v>45907</v>
      </c>
      <c r="O31" s="346" t="s">
        <v>105</v>
      </c>
      <c r="P31" s="231"/>
      <c r="Q31" s="232"/>
      <c r="R31" s="231"/>
      <c r="S31" s="233"/>
    </row>
    <row r="32" spans="1:19" s="40" customFormat="1" ht="18" customHeight="1" x14ac:dyDescent="0.15">
      <c r="A32" s="379" t="str">
        <f>日程表作成用!B33</f>
        <v>5/25
(日）</v>
      </c>
      <c r="B32" s="154" t="s">
        <v>12</v>
      </c>
      <c r="C32" s="178">
        <f>日程表作成用!D33</f>
        <v>0</v>
      </c>
      <c r="D32" s="50" t="e">
        <f>LOOKUP($C32,登録順!$A$3:$A$16,登録順!$B$3:$B$16)</f>
        <v>#N/A</v>
      </c>
      <c r="E32" s="51"/>
      <c r="F32" s="15" t="s">
        <v>13</v>
      </c>
      <c r="G32" s="14"/>
      <c r="H32" s="50" t="e">
        <f>LOOKUP($I32,登録順!$A$3:$A$16,登録順!$B$3:$B$16)</f>
        <v>#N/A</v>
      </c>
      <c r="I32" s="184">
        <f>日程表作成用!G33</f>
        <v>0</v>
      </c>
      <c r="J32" s="59">
        <f t="shared" si="4"/>
        <v>0</v>
      </c>
      <c r="K32" s="34">
        <f t="shared" si="5"/>
        <v>0</v>
      </c>
      <c r="L32" s="34">
        <f t="shared" si="6"/>
        <v>0</v>
      </c>
      <c r="M32" s="34">
        <f t="shared" si="7"/>
        <v>0</v>
      </c>
      <c r="N32" s="343"/>
      <c r="O32" s="348"/>
      <c r="P32" s="141"/>
      <c r="Q32" s="192"/>
      <c r="R32" s="141"/>
      <c r="S32" s="146"/>
    </row>
    <row r="33" spans="1:19" s="40" customFormat="1" ht="18" customHeight="1" x14ac:dyDescent="0.15">
      <c r="A33" s="380"/>
      <c r="B33" s="155" t="s">
        <v>14</v>
      </c>
      <c r="C33" s="177">
        <f>日程表作成用!D34</f>
        <v>13</v>
      </c>
      <c r="D33" s="52" t="str">
        <f>LOOKUP($C33,登録順!$A$3:$A$16,登録順!$B$3:$B$16)</f>
        <v>影法師</v>
      </c>
      <c r="E33" s="53"/>
      <c r="F33" s="20" t="s">
        <v>13</v>
      </c>
      <c r="G33" s="19"/>
      <c r="H33" s="52" t="str">
        <f>LOOKUP($I33,登録順!$A$3:$A$16,登録順!$B$3:$B$16)</f>
        <v>デビルス</v>
      </c>
      <c r="I33" s="183">
        <f>日程表作成用!G34</f>
        <v>1</v>
      </c>
      <c r="J33" s="56">
        <f t="shared" si="4"/>
        <v>0</v>
      </c>
      <c r="K33" s="35">
        <f t="shared" si="5"/>
        <v>0</v>
      </c>
      <c r="L33" s="35">
        <f t="shared" si="6"/>
        <v>0</v>
      </c>
      <c r="M33" s="35">
        <f t="shared" si="7"/>
        <v>0</v>
      </c>
      <c r="N33" s="341">
        <v>45914</v>
      </c>
      <c r="O33" s="345" t="s">
        <v>105</v>
      </c>
      <c r="P33" s="164"/>
      <c r="Q33" s="193"/>
      <c r="R33" s="164"/>
      <c r="S33" s="147"/>
    </row>
    <row r="34" spans="1:19" s="40" customFormat="1" ht="18" customHeight="1" x14ac:dyDescent="0.15">
      <c r="A34" s="380"/>
      <c r="B34" s="155" t="s">
        <v>15</v>
      </c>
      <c r="C34" s="177">
        <f>日程表作成用!D35</f>
        <v>4</v>
      </c>
      <c r="D34" s="52" t="str">
        <f>LOOKUP($C34,登録順!$A$3:$A$16,登録順!$B$3:$B$16)</f>
        <v>ＫＡＮＥＫＯ</v>
      </c>
      <c r="E34" s="53"/>
      <c r="F34" s="20" t="s">
        <v>13</v>
      </c>
      <c r="G34" s="19"/>
      <c r="H34" s="52" t="str">
        <f>LOOKUP($I34,登録順!$A$3:$A$16,登録順!$B$3:$B$16)</f>
        <v>レンジャーズ</v>
      </c>
      <c r="I34" s="183">
        <f>日程表作成用!G35</f>
        <v>6</v>
      </c>
      <c r="J34" s="56">
        <f t="shared" si="4"/>
        <v>0</v>
      </c>
      <c r="K34" s="35">
        <f t="shared" si="5"/>
        <v>0</v>
      </c>
      <c r="L34" s="35">
        <f t="shared" si="6"/>
        <v>0</v>
      </c>
      <c r="M34" s="35">
        <f t="shared" si="7"/>
        <v>0</v>
      </c>
      <c r="N34" s="341">
        <v>45914</v>
      </c>
      <c r="O34" s="345" t="s">
        <v>105</v>
      </c>
      <c r="P34" s="164"/>
      <c r="Q34" s="193"/>
      <c r="R34" s="164"/>
      <c r="S34" s="147"/>
    </row>
    <row r="35" spans="1:19" s="40" customFormat="1" ht="18" customHeight="1" x14ac:dyDescent="0.15">
      <c r="A35" s="380"/>
      <c r="B35" s="155" t="s">
        <v>16</v>
      </c>
      <c r="C35" s="177">
        <f>日程表作成用!D36</f>
        <v>9</v>
      </c>
      <c r="D35" s="52" t="str">
        <f>LOOKUP($C35,登録順!$A$3:$A$16,登録順!$B$3:$B$16)</f>
        <v>アニマルズ</v>
      </c>
      <c r="E35" s="53"/>
      <c r="F35" s="20" t="s">
        <v>13</v>
      </c>
      <c r="G35" s="19"/>
      <c r="H35" s="52" t="str">
        <f>LOOKUP($I35,登録順!$A$3:$A$16,登録順!$B$3:$B$16)</f>
        <v>ファイターズ</v>
      </c>
      <c r="I35" s="183">
        <f>日程表作成用!G36</f>
        <v>7</v>
      </c>
      <c r="J35" s="56">
        <f t="shared" si="4"/>
        <v>0</v>
      </c>
      <c r="K35" s="35">
        <f t="shared" si="5"/>
        <v>0</v>
      </c>
      <c r="L35" s="35">
        <f t="shared" si="6"/>
        <v>0</v>
      </c>
      <c r="M35" s="35">
        <f t="shared" si="7"/>
        <v>0</v>
      </c>
      <c r="N35" s="341">
        <v>45914</v>
      </c>
      <c r="O35" s="345" t="s">
        <v>105</v>
      </c>
      <c r="P35" s="164"/>
      <c r="Q35" s="193"/>
      <c r="R35" s="164"/>
      <c r="S35" s="147"/>
    </row>
    <row r="36" spans="1:19" s="40" customFormat="1" ht="18" customHeight="1" x14ac:dyDescent="0.15">
      <c r="A36" s="381"/>
      <c r="B36" s="156" t="s">
        <v>17</v>
      </c>
      <c r="C36" s="179">
        <f>日程表作成用!D37</f>
        <v>10</v>
      </c>
      <c r="D36" s="45" t="str">
        <f>LOOKUP($C36,登録順!$A$3:$A$16,登録順!$B$3:$B$16)</f>
        <v>調布イーグルス</v>
      </c>
      <c r="E36" s="46"/>
      <c r="F36" s="33" t="s">
        <v>13</v>
      </c>
      <c r="G36" s="22"/>
      <c r="H36" s="45" t="str">
        <f>LOOKUP($I36,登録順!$A$3:$A$16,登録順!$B$3:$B$16)</f>
        <v>オジャーズ</v>
      </c>
      <c r="I36" s="185">
        <f>日程表作成用!G37</f>
        <v>3</v>
      </c>
      <c r="J36" s="57">
        <f t="shared" si="4"/>
        <v>0</v>
      </c>
      <c r="K36" s="58">
        <f t="shared" si="5"/>
        <v>0</v>
      </c>
      <c r="L36" s="58">
        <f t="shared" si="6"/>
        <v>0</v>
      </c>
      <c r="M36" s="58">
        <f t="shared" si="7"/>
        <v>0</v>
      </c>
      <c r="N36" s="342">
        <v>45914</v>
      </c>
      <c r="O36" s="346" t="s">
        <v>105</v>
      </c>
      <c r="P36" s="194"/>
      <c r="Q36" s="195"/>
      <c r="R36" s="194"/>
      <c r="S36" s="148"/>
    </row>
    <row r="37" spans="1:19" s="40" customFormat="1" ht="18" customHeight="1" x14ac:dyDescent="0.15">
      <c r="A37" s="382" t="str">
        <f>日程表作成用!B38</f>
        <v>6/1
(日）</v>
      </c>
      <c r="B37" s="222" t="s">
        <v>12</v>
      </c>
      <c r="C37" s="199">
        <f>日程表作成用!D38</f>
        <v>0</v>
      </c>
      <c r="D37" s="223" t="e">
        <f>LOOKUP($C37,登録順!$A$3:$A$16,登録順!$B$3:$B$16)</f>
        <v>#N/A</v>
      </c>
      <c r="E37" s="224"/>
      <c r="F37" s="225" t="s">
        <v>13</v>
      </c>
      <c r="G37" s="226"/>
      <c r="H37" s="223" t="e">
        <f>LOOKUP($I37,登録順!$A$3:$A$16,登録順!$B$3:$B$16)</f>
        <v>#N/A</v>
      </c>
      <c r="I37" s="204">
        <f>日程表作成用!G38</f>
        <v>0</v>
      </c>
      <c r="J37" s="205">
        <f t="shared" si="4"/>
        <v>0</v>
      </c>
      <c r="K37" s="206">
        <f t="shared" si="5"/>
        <v>0</v>
      </c>
      <c r="L37" s="206">
        <f t="shared" si="6"/>
        <v>0</v>
      </c>
      <c r="M37" s="206">
        <f t="shared" si="7"/>
        <v>0</v>
      </c>
      <c r="N37" s="343"/>
      <c r="O37" s="348"/>
      <c r="P37" s="227"/>
      <c r="Q37" s="228"/>
      <c r="R37" s="227"/>
      <c r="S37" s="229"/>
    </row>
    <row r="38" spans="1:19" s="40" customFormat="1" ht="18" customHeight="1" x14ac:dyDescent="0.15">
      <c r="A38" s="380"/>
      <c r="B38" s="155" t="s">
        <v>14</v>
      </c>
      <c r="C38" s="177">
        <f>日程表作成用!D39</f>
        <v>12</v>
      </c>
      <c r="D38" s="52" t="str">
        <f>LOOKUP($C38,登録順!$A$3:$A$16,登録順!$B$3:$B$16)</f>
        <v>深大寺モータース</v>
      </c>
      <c r="E38" s="53"/>
      <c r="F38" s="20" t="s">
        <v>13</v>
      </c>
      <c r="G38" s="19"/>
      <c r="H38" s="52" t="str">
        <f>LOOKUP($I38,登録順!$A$3:$A$16,登録順!$B$3:$B$16)</f>
        <v>ＫＡＮＥＫＯ</v>
      </c>
      <c r="I38" s="183">
        <f>日程表作成用!G39</f>
        <v>4</v>
      </c>
      <c r="J38" s="56">
        <f t="shared" si="4"/>
        <v>0</v>
      </c>
      <c r="K38" s="35">
        <f t="shared" si="5"/>
        <v>0</v>
      </c>
      <c r="L38" s="35">
        <f t="shared" si="6"/>
        <v>0</v>
      </c>
      <c r="M38" s="35">
        <f t="shared" si="7"/>
        <v>0</v>
      </c>
      <c r="N38" s="341">
        <v>45921</v>
      </c>
      <c r="O38" s="345" t="s">
        <v>105</v>
      </c>
      <c r="P38" s="164"/>
      <c r="Q38" s="193"/>
      <c r="R38" s="164"/>
      <c r="S38" s="147"/>
    </row>
    <row r="39" spans="1:19" s="40" customFormat="1" ht="18" customHeight="1" x14ac:dyDescent="0.15">
      <c r="A39" s="380"/>
      <c r="B39" s="155" t="s">
        <v>15</v>
      </c>
      <c r="C39" s="177">
        <f>日程表作成用!D40</f>
        <v>11</v>
      </c>
      <c r="D39" s="52" t="str">
        <f>LOOKUP($C39,登録順!$A$3:$A$16,登録順!$B$3:$B$16)</f>
        <v>東京アローズ</v>
      </c>
      <c r="E39" s="53"/>
      <c r="F39" s="20" t="s">
        <v>13</v>
      </c>
      <c r="G39" s="19"/>
      <c r="H39" s="52" t="str">
        <f>LOOKUP($I39,登録順!$A$3:$A$16,登録順!$B$3:$B$16)</f>
        <v>トータース</v>
      </c>
      <c r="I39" s="183">
        <f>日程表作成用!G40</f>
        <v>5</v>
      </c>
      <c r="J39" s="56">
        <f t="shared" si="4"/>
        <v>0</v>
      </c>
      <c r="K39" s="35">
        <f t="shared" si="5"/>
        <v>0</v>
      </c>
      <c r="L39" s="35">
        <f t="shared" si="6"/>
        <v>0</v>
      </c>
      <c r="M39" s="35">
        <f t="shared" si="7"/>
        <v>0</v>
      </c>
      <c r="N39" s="341">
        <v>45921</v>
      </c>
      <c r="O39" s="345" t="s">
        <v>105</v>
      </c>
      <c r="P39" s="164"/>
      <c r="Q39" s="193"/>
      <c r="R39" s="164"/>
      <c r="S39" s="147"/>
    </row>
    <row r="40" spans="1:19" s="40" customFormat="1" ht="18" customHeight="1" x14ac:dyDescent="0.15">
      <c r="A40" s="380"/>
      <c r="B40" s="155" t="s">
        <v>16</v>
      </c>
      <c r="C40" s="177">
        <f>日程表作成用!D41</f>
        <v>1</v>
      </c>
      <c r="D40" s="52" t="str">
        <f>LOOKUP($C40,登録順!$A$3:$A$16,登録順!$B$3:$B$16)</f>
        <v>デビルス</v>
      </c>
      <c r="E40" s="53"/>
      <c r="F40" s="20" t="s">
        <v>13</v>
      </c>
      <c r="G40" s="19"/>
      <c r="H40" s="52" t="str">
        <f>LOOKUP($I40,登録順!$A$3:$A$16,登録順!$B$3:$B$16)</f>
        <v>アニマルズ</v>
      </c>
      <c r="I40" s="183">
        <f>日程表作成用!G41</f>
        <v>9</v>
      </c>
      <c r="J40" s="56">
        <f t="shared" si="4"/>
        <v>0</v>
      </c>
      <c r="K40" s="35">
        <f t="shared" si="5"/>
        <v>0</v>
      </c>
      <c r="L40" s="35">
        <f t="shared" si="6"/>
        <v>0</v>
      </c>
      <c r="M40" s="35">
        <f t="shared" si="7"/>
        <v>0</v>
      </c>
      <c r="N40" s="341">
        <v>45921</v>
      </c>
      <c r="O40" s="345" t="s">
        <v>105</v>
      </c>
      <c r="P40" s="164"/>
      <c r="Q40" s="193"/>
      <c r="R40" s="164"/>
      <c r="S40" s="147"/>
    </row>
    <row r="41" spans="1:19" s="40" customFormat="1" ht="18" customHeight="1" x14ac:dyDescent="0.15">
      <c r="A41" s="383"/>
      <c r="B41" s="210" t="s">
        <v>17</v>
      </c>
      <c r="C41" s="211">
        <f>日程表作成用!D42</f>
        <v>2</v>
      </c>
      <c r="D41" s="212" t="str">
        <f>LOOKUP($C41,登録順!$A$3:$A$16,登録順!$B$3:$B$16)</f>
        <v>くすのきナインズ</v>
      </c>
      <c r="E41" s="213"/>
      <c r="F41" s="214" t="s">
        <v>13</v>
      </c>
      <c r="G41" s="215"/>
      <c r="H41" s="212" t="str">
        <f>LOOKUP($I41,登録順!$A$3:$A$16,登録順!$B$3:$B$16)</f>
        <v>薬師</v>
      </c>
      <c r="I41" s="216">
        <f>日程表作成用!G42</f>
        <v>8</v>
      </c>
      <c r="J41" s="217">
        <f t="shared" si="4"/>
        <v>0</v>
      </c>
      <c r="K41" s="218">
        <f t="shared" si="5"/>
        <v>0</v>
      </c>
      <c r="L41" s="218">
        <f t="shared" si="6"/>
        <v>0</v>
      </c>
      <c r="M41" s="218">
        <f t="shared" si="7"/>
        <v>0</v>
      </c>
      <c r="N41" s="342">
        <v>45921</v>
      </c>
      <c r="O41" s="346" t="s">
        <v>105</v>
      </c>
      <c r="P41" s="231"/>
      <c r="Q41" s="232"/>
      <c r="R41" s="231"/>
      <c r="S41" s="233"/>
    </row>
    <row r="42" spans="1:19" ht="18" customHeight="1" x14ac:dyDescent="0.15">
      <c r="A42" s="392" t="str">
        <f>日程表作成用!B43</f>
        <v>6/8
(日）</v>
      </c>
      <c r="B42" s="153" t="s">
        <v>12</v>
      </c>
      <c r="C42" s="178">
        <f>日程表作成用!D43</f>
        <v>0</v>
      </c>
      <c r="D42" s="48" t="e">
        <f>LOOKUP($C42,登録順!$A$3:$A$16,登録順!$B$3:$B$16)</f>
        <v>#N/A</v>
      </c>
      <c r="E42" s="49"/>
      <c r="F42" s="36" t="s">
        <v>13</v>
      </c>
      <c r="G42" s="12"/>
      <c r="H42" s="48" t="e">
        <f>LOOKUP($I42,登録順!$A$3:$A$16,登録順!$B$3:$B$16)</f>
        <v>#N/A</v>
      </c>
      <c r="I42" s="184">
        <f>日程表作成用!G43</f>
        <v>0</v>
      </c>
      <c r="J42" s="59">
        <f t="shared" si="4"/>
        <v>0</v>
      </c>
      <c r="K42" s="34">
        <f t="shared" si="5"/>
        <v>0</v>
      </c>
      <c r="L42" s="34">
        <f t="shared" si="6"/>
        <v>0</v>
      </c>
      <c r="M42" s="34">
        <f t="shared" si="7"/>
        <v>0</v>
      </c>
      <c r="N42" s="343"/>
      <c r="O42" s="348"/>
      <c r="P42" s="140"/>
      <c r="Q42" s="191"/>
      <c r="R42" s="140"/>
      <c r="S42" s="145"/>
    </row>
    <row r="43" spans="1:19" ht="18" customHeight="1" x14ac:dyDescent="0.15">
      <c r="A43" s="393"/>
      <c r="B43" s="151" t="s">
        <v>14</v>
      </c>
      <c r="C43" s="177">
        <f>日程表作成用!D44</f>
        <v>1</v>
      </c>
      <c r="D43" s="42" t="str">
        <f>LOOKUP($C43,登録順!$A$3:$A$16,登録順!$B$3:$B$16)</f>
        <v>デビルス</v>
      </c>
      <c r="E43" s="43">
        <v>11</v>
      </c>
      <c r="F43" s="32" t="s">
        <v>13</v>
      </c>
      <c r="G43" s="17">
        <v>0</v>
      </c>
      <c r="H43" s="42" t="str">
        <f>LOOKUP($I43,登録順!$A$3:$A$16,登録順!$B$3:$B$16)</f>
        <v>ファイターズ</v>
      </c>
      <c r="I43" s="183">
        <f>日程表作成用!G44</f>
        <v>7</v>
      </c>
      <c r="J43" s="56">
        <f t="shared" si="4"/>
        <v>1</v>
      </c>
      <c r="K43" s="35">
        <f t="shared" si="5"/>
        <v>7</v>
      </c>
      <c r="L43" s="35">
        <f t="shared" si="6"/>
        <v>0</v>
      </c>
      <c r="M43" s="35">
        <f t="shared" si="7"/>
        <v>0</v>
      </c>
      <c r="N43" s="341"/>
      <c r="O43" s="345"/>
      <c r="P43" s="173" t="s">
        <v>106</v>
      </c>
      <c r="Q43" s="189"/>
      <c r="R43" s="173"/>
      <c r="S43" s="143"/>
    </row>
    <row r="44" spans="1:19" ht="18" customHeight="1" x14ac:dyDescent="0.15">
      <c r="A44" s="393"/>
      <c r="B44" s="151" t="s">
        <v>15</v>
      </c>
      <c r="C44" s="177">
        <f>日程表作成用!D45</f>
        <v>8</v>
      </c>
      <c r="D44" s="42" t="str">
        <f>LOOKUP($C44,登録順!$A$3:$A$16,登録順!$B$3:$B$16)</f>
        <v>薬師</v>
      </c>
      <c r="E44" s="43">
        <v>0</v>
      </c>
      <c r="F44" s="32" t="s">
        <v>13</v>
      </c>
      <c r="G44" s="17">
        <v>7</v>
      </c>
      <c r="H44" s="42" t="str">
        <f>LOOKUP($I44,登録順!$A$3:$A$16,登録順!$B$3:$B$16)</f>
        <v>東京アローズ</v>
      </c>
      <c r="I44" s="183">
        <f>日程表作成用!G45</f>
        <v>11</v>
      </c>
      <c r="J44" s="56">
        <f t="shared" ref="J44:J75" si="8">IF($E44&gt;$G44,$C44,IF($E44&lt;$G44,$I44,0))</f>
        <v>11</v>
      </c>
      <c r="K44" s="35">
        <f t="shared" ref="K44:K75" si="9">IF($E44&lt;$G44,$C44,IF($E44&gt;$G44,$I44,0))</f>
        <v>8</v>
      </c>
      <c r="L44" s="35">
        <f t="shared" ref="L44:L75" si="10">IF($E44=$G44,IF($E44="",0,$C44),0)</f>
        <v>0</v>
      </c>
      <c r="M44" s="35">
        <f t="shared" ref="M44:M75" si="11">IF($E44=$G44,IF($G44="",0,$I44),0)</f>
        <v>0</v>
      </c>
      <c r="N44" s="341" t="s">
        <v>98</v>
      </c>
      <c r="O44" s="345"/>
      <c r="P44" s="173"/>
      <c r="Q44" s="189"/>
      <c r="R44" s="173"/>
      <c r="S44" s="143"/>
    </row>
    <row r="45" spans="1:19" ht="18" customHeight="1" x14ac:dyDescent="0.15">
      <c r="A45" s="393"/>
      <c r="B45" s="151" t="s">
        <v>16</v>
      </c>
      <c r="C45" s="177">
        <f>日程表作成用!D46</f>
        <v>4</v>
      </c>
      <c r="D45" s="42" t="str">
        <f>LOOKUP($C45,登録順!$A$3:$A$16,登録順!$B$3:$B$16)</f>
        <v>ＫＡＮＥＫＯ</v>
      </c>
      <c r="E45" s="43">
        <v>1</v>
      </c>
      <c r="F45" s="32" t="s">
        <v>13</v>
      </c>
      <c r="G45" s="17">
        <v>12</v>
      </c>
      <c r="H45" s="42" t="str">
        <f>LOOKUP($I45,登録順!$A$3:$A$16,登録順!$B$3:$B$16)</f>
        <v>調布イーグルス</v>
      </c>
      <c r="I45" s="183">
        <f>日程表作成用!G46</f>
        <v>10</v>
      </c>
      <c r="J45" s="56">
        <f t="shared" si="8"/>
        <v>10</v>
      </c>
      <c r="K45" s="35">
        <f t="shared" si="9"/>
        <v>4</v>
      </c>
      <c r="L45" s="35">
        <f t="shared" si="10"/>
        <v>0</v>
      </c>
      <c r="M45" s="35">
        <f t="shared" si="11"/>
        <v>0</v>
      </c>
      <c r="N45" s="341"/>
      <c r="O45" s="345"/>
      <c r="P45" s="173"/>
      <c r="Q45" s="189"/>
      <c r="R45" s="173"/>
      <c r="S45" s="143"/>
    </row>
    <row r="46" spans="1:19" ht="18" customHeight="1" x14ac:dyDescent="0.15">
      <c r="A46" s="394"/>
      <c r="B46" s="152" t="s">
        <v>17</v>
      </c>
      <c r="C46" s="179">
        <f>日程表作成用!D47</f>
        <v>13</v>
      </c>
      <c r="D46" s="45" t="str">
        <f>LOOKUP($C46,登録順!$A$3:$A$16,登録順!$B$3:$B$16)</f>
        <v>影法師</v>
      </c>
      <c r="E46" s="46">
        <v>0</v>
      </c>
      <c r="F46" s="33" t="s">
        <v>13</v>
      </c>
      <c r="G46" s="22">
        <v>7</v>
      </c>
      <c r="H46" s="45" t="str">
        <f>LOOKUP($I46,登録順!$A$3:$A$16,登録順!$B$3:$B$16)</f>
        <v>トータース</v>
      </c>
      <c r="I46" s="185">
        <f>日程表作成用!G47</f>
        <v>5</v>
      </c>
      <c r="J46" s="57">
        <f t="shared" si="8"/>
        <v>5</v>
      </c>
      <c r="K46" s="58">
        <f t="shared" si="9"/>
        <v>13</v>
      </c>
      <c r="L46" s="58">
        <f t="shared" si="10"/>
        <v>0</v>
      </c>
      <c r="M46" s="58">
        <f t="shared" si="11"/>
        <v>0</v>
      </c>
      <c r="N46" s="342" t="s">
        <v>98</v>
      </c>
      <c r="O46" s="346"/>
      <c r="P46" s="174"/>
      <c r="Q46" s="190"/>
      <c r="R46" s="174"/>
      <c r="S46" s="144"/>
    </row>
    <row r="47" spans="1:19" ht="18" customHeight="1" x14ac:dyDescent="0.15">
      <c r="A47" s="395" t="str">
        <f>日程表作成用!B48</f>
        <v>6/15
(日）</v>
      </c>
      <c r="B47" s="198" t="s">
        <v>12</v>
      </c>
      <c r="C47" s="199">
        <f>日程表作成用!D48</f>
        <v>0</v>
      </c>
      <c r="D47" s="200" t="e">
        <f>LOOKUP($C47,登録順!$A$3:$A$16,登録順!$B$3:$B$16)</f>
        <v>#N/A</v>
      </c>
      <c r="E47" s="201"/>
      <c r="F47" s="202" t="s">
        <v>13</v>
      </c>
      <c r="G47" s="203"/>
      <c r="H47" s="200" t="e">
        <f>LOOKUP($I47,登録順!$A$3:$A$16,登録順!$B$3:$B$16)</f>
        <v>#N/A</v>
      </c>
      <c r="I47" s="204">
        <f>日程表作成用!G48</f>
        <v>0</v>
      </c>
      <c r="J47" s="205">
        <f t="shared" si="8"/>
        <v>0</v>
      </c>
      <c r="K47" s="206">
        <f t="shared" si="9"/>
        <v>0</v>
      </c>
      <c r="L47" s="206">
        <f t="shared" si="10"/>
        <v>0</v>
      </c>
      <c r="M47" s="206">
        <f t="shared" si="11"/>
        <v>0</v>
      </c>
      <c r="N47" s="343"/>
      <c r="O47" s="348"/>
      <c r="P47" s="207"/>
      <c r="Q47" s="208"/>
      <c r="R47" s="207"/>
      <c r="S47" s="209"/>
    </row>
    <row r="48" spans="1:19" ht="18" customHeight="1" x14ac:dyDescent="0.15">
      <c r="A48" s="393"/>
      <c r="B48" s="151" t="s">
        <v>14</v>
      </c>
      <c r="C48" s="177">
        <f>日程表作成用!D49</f>
        <v>10</v>
      </c>
      <c r="D48" s="42" t="str">
        <f>LOOKUP($C48,登録順!$A$3:$A$16,登録順!$B$3:$B$16)</f>
        <v>調布イーグルス</v>
      </c>
      <c r="E48" s="43"/>
      <c r="F48" s="32" t="s">
        <v>13</v>
      </c>
      <c r="G48" s="17"/>
      <c r="H48" s="42" t="str">
        <f>LOOKUP($I48,登録順!$A$3:$A$16,登録順!$B$3:$B$16)</f>
        <v>影法師</v>
      </c>
      <c r="I48" s="183">
        <f>日程表作成用!G49</f>
        <v>13</v>
      </c>
      <c r="J48" s="56">
        <f t="shared" si="8"/>
        <v>0</v>
      </c>
      <c r="K48" s="35">
        <f t="shared" si="9"/>
        <v>0</v>
      </c>
      <c r="L48" s="35">
        <f t="shared" si="10"/>
        <v>0</v>
      </c>
      <c r="M48" s="35">
        <f t="shared" si="11"/>
        <v>0</v>
      </c>
      <c r="N48" s="341">
        <v>45928</v>
      </c>
      <c r="O48" s="345" t="s">
        <v>105</v>
      </c>
      <c r="P48" s="173"/>
      <c r="Q48" s="189"/>
      <c r="R48" s="173"/>
      <c r="S48" s="143"/>
    </row>
    <row r="49" spans="1:19" ht="18" customHeight="1" x14ac:dyDescent="0.15">
      <c r="A49" s="393"/>
      <c r="B49" s="151" t="s">
        <v>15</v>
      </c>
      <c r="C49" s="177">
        <f>日程表作成用!D50</f>
        <v>9</v>
      </c>
      <c r="D49" s="42" t="str">
        <f>LOOKUP($C49,登録順!$A$3:$A$16,登録順!$B$3:$B$16)</f>
        <v>アニマルズ</v>
      </c>
      <c r="E49" s="43"/>
      <c r="F49" s="32" t="s">
        <v>13</v>
      </c>
      <c r="G49" s="17"/>
      <c r="H49" s="42" t="str">
        <f>LOOKUP($I49,登録順!$A$3:$A$16,登録順!$B$3:$B$16)</f>
        <v>くすのきナインズ</v>
      </c>
      <c r="I49" s="183">
        <f>日程表作成用!G50</f>
        <v>2</v>
      </c>
      <c r="J49" s="56">
        <f t="shared" si="8"/>
        <v>0</v>
      </c>
      <c r="K49" s="35">
        <f t="shared" si="9"/>
        <v>0</v>
      </c>
      <c r="L49" s="35">
        <f t="shared" si="10"/>
        <v>0</v>
      </c>
      <c r="M49" s="35">
        <f t="shared" si="11"/>
        <v>0</v>
      </c>
      <c r="N49" s="341">
        <v>45928</v>
      </c>
      <c r="O49" s="345" t="s">
        <v>105</v>
      </c>
      <c r="P49" s="173"/>
      <c r="Q49" s="189"/>
      <c r="R49" s="173"/>
      <c r="S49" s="143"/>
    </row>
    <row r="50" spans="1:19" ht="18" customHeight="1" x14ac:dyDescent="0.15">
      <c r="A50" s="393"/>
      <c r="B50" s="151" t="s">
        <v>16</v>
      </c>
      <c r="C50" s="177">
        <f>日程表作成用!D51</f>
        <v>3</v>
      </c>
      <c r="D50" s="42" t="str">
        <f>LOOKUP($C50,登録順!$A$3:$A$16,登録順!$B$3:$B$16)</f>
        <v>オジャーズ</v>
      </c>
      <c r="E50" s="43"/>
      <c r="F50" s="32" t="s">
        <v>13</v>
      </c>
      <c r="G50" s="17"/>
      <c r="H50" s="42" t="str">
        <f>LOOKUP($I50,登録順!$A$3:$A$16,登録順!$B$3:$B$16)</f>
        <v>ファイターズ</v>
      </c>
      <c r="I50" s="183">
        <f>日程表作成用!G51</f>
        <v>7</v>
      </c>
      <c r="J50" s="56">
        <f t="shared" si="8"/>
        <v>0</v>
      </c>
      <c r="K50" s="35">
        <f t="shared" si="9"/>
        <v>0</v>
      </c>
      <c r="L50" s="35">
        <f t="shared" si="10"/>
        <v>0</v>
      </c>
      <c r="M50" s="35">
        <f t="shared" si="11"/>
        <v>0</v>
      </c>
      <c r="N50" s="341">
        <v>45928</v>
      </c>
      <c r="O50" s="345" t="s">
        <v>105</v>
      </c>
      <c r="P50" s="173"/>
      <c r="Q50" s="189"/>
      <c r="R50" s="164"/>
      <c r="S50" s="143"/>
    </row>
    <row r="51" spans="1:19" ht="18" customHeight="1" x14ac:dyDescent="0.15">
      <c r="A51" s="396"/>
      <c r="B51" s="230" t="s">
        <v>17</v>
      </c>
      <c r="C51" s="211">
        <f>日程表作成用!D52</f>
        <v>6</v>
      </c>
      <c r="D51" s="212" t="str">
        <f>LOOKUP($C51,登録順!$A$3:$A$16,登録順!$B$3:$B$16)</f>
        <v>レンジャーズ</v>
      </c>
      <c r="E51" s="213"/>
      <c r="F51" s="214" t="s">
        <v>13</v>
      </c>
      <c r="G51" s="215"/>
      <c r="H51" s="212" t="str">
        <f>LOOKUP($I51,登録順!$A$3:$A$16,登録順!$B$3:$B$16)</f>
        <v>深大寺モータース</v>
      </c>
      <c r="I51" s="216">
        <f>日程表作成用!G52</f>
        <v>12</v>
      </c>
      <c r="J51" s="217">
        <f t="shared" si="8"/>
        <v>0</v>
      </c>
      <c r="K51" s="218">
        <f t="shared" si="9"/>
        <v>0</v>
      </c>
      <c r="L51" s="218">
        <f t="shared" si="10"/>
        <v>0</v>
      </c>
      <c r="M51" s="218">
        <f t="shared" si="11"/>
        <v>0</v>
      </c>
      <c r="N51" s="342">
        <v>45928</v>
      </c>
      <c r="O51" s="346" t="s">
        <v>105</v>
      </c>
      <c r="P51" s="219"/>
      <c r="Q51" s="220"/>
      <c r="R51" s="219"/>
      <c r="S51" s="221"/>
    </row>
    <row r="52" spans="1:19" ht="18" customHeight="1" x14ac:dyDescent="0.15">
      <c r="A52" s="379" t="str">
        <f>日程表作成用!B53</f>
        <v>6/22
(日）</v>
      </c>
      <c r="B52" s="154" t="s">
        <v>12</v>
      </c>
      <c r="C52" s="178">
        <f>日程表作成用!D53</f>
        <v>0</v>
      </c>
      <c r="D52" s="50" t="e">
        <f>LOOKUP($C52,登録順!$A$3:$A$16,登録順!$B$3:$B$16)</f>
        <v>#N/A</v>
      </c>
      <c r="E52" s="51"/>
      <c r="F52" s="15" t="s">
        <v>13</v>
      </c>
      <c r="G52" s="14"/>
      <c r="H52" s="50" t="e">
        <f>LOOKUP($I52,登録順!$A$3:$A$16,登録順!$B$3:$B$16)</f>
        <v>#N/A</v>
      </c>
      <c r="I52" s="184">
        <f>日程表作成用!G53</f>
        <v>0</v>
      </c>
      <c r="J52" s="59">
        <f t="shared" si="8"/>
        <v>0</v>
      </c>
      <c r="K52" s="34">
        <f t="shared" si="9"/>
        <v>0</v>
      </c>
      <c r="L52" s="34">
        <f t="shared" si="10"/>
        <v>0</v>
      </c>
      <c r="M52" s="34">
        <f t="shared" si="11"/>
        <v>0</v>
      </c>
      <c r="N52" s="343"/>
      <c r="O52" s="348"/>
      <c r="P52" s="141"/>
      <c r="Q52" s="191"/>
      <c r="R52" s="140"/>
      <c r="S52" s="145"/>
    </row>
    <row r="53" spans="1:19" ht="18" customHeight="1" x14ac:dyDescent="0.15">
      <c r="A53" s="380"/>
      <c r="B53" s="155" t="s">
        <v>14</v>
      </c>
      <c r="C53" s="177">
        <f>日程表作成用!D54</f>
        <v>3</v>
      </c>
      <c r="D53" s="52" t="str">
        <f>LOOKUP($C53,登録順!$A$3:$A$16,登録順!$B$3:$B$16)</f>
        <v>オジャーズ</v>
      </c>
      <c r="E53" s="53">
        <v>5</v>
      </c>
      <c r="F53" s="20" t="s">
        <v>13</v>
      </c>
      <c r="G53" s="19">
        <v>4</v>
      </c>
      <c r="H53" s="52" t="str">
        <f>LOOKUP($I53,登録順!$A$3:$A$16,登録順!$B$3:$B$16)</f>
        <v>影法師</v>
      </c>
      <c r="I53" s="183">
        <f>日程表作成用!G54</f>
        <v>13</v>
      </c>
      <c r="J53" s="56">
        <f t="shared" si="8"/>
        <v>3</v>
      </c>
      <c r="K53" s="35">
        <f t="shared" si="9"/>
        <v>13</v>
      </c>
      <c r="L53" s="35">
        <f t="shared" si="10"/>
        <v>0</v>
      </c>
      <c r="M53" s="35">
        <f t="shared" si="11"/>
        <v>0</v>
      </c>
      <c r="N53" s="341"/>
      <c r="O53" s="345"/>
      <c r="P53" s="173"/>
      <c r="Q53" s="189"/>
      <c r="R53" s="173"/>
      <c r="S53" s="143"/>
    </row>
    <row r="54" spans="1:19" ht="18" customHeight="1" x14ac:dyDescent="0.15">
      <c r="A54" s="380"/>
      <c r="B54" s="155" t="s">
        <v>15</v>
      </c>
      <c r="C54" s="177">
        <f>日程表作成用!D55</f>
        <v>6</v>
      </c>
      <c r="D54" s="52" t="str">
        <f>LOOKUP($C54,登録順!$A$3:$A$16,登録順!$B$3:$B$16)</f>
        <v>レンジャーズ</v>
      </c>
      <c r="E54" s="53">
        <v>1</v>
      </c>
      <c r="F54" s="20" t="s">
        <v>13</v>
      </c>
      <c r="G54" s="19">
        <v>3</v>
      </c>
      <c r="H54" s="52" t="str">
        <f>LOOKUP($I54,登録順!$A$3:$A$16,登録順!$B$3:$B$16)</f>
        <v>調布イーグルス</v>
      </c>
      <c r="I54" s="183">
        <f>日程表作成用!G55</f>
        <v>10</v>
      </c>
      <c r="J54" s="56">
        <f t="shared" si="8"/>
        <v>10</v>
      </c>
      <c r="K54" s="35">
        <f t="shared" si="9"/>
        <v>6</v>
      </c>
      <c r="L54" s="35">
        <f t="shared" si="10"/>
        <v>0</v>
      </c>
      <c r="M54" s="35">
        <f t="shared" si="11"/>
        <v>0</v>
      </c>
      <c r="N54" s="341"/>
      <c r="O54" s="345"/>
      <c r="P54" s="173"/>
      <c r="Q54" s="189"/>
      <c r="R54" s="173"/>
      <c r="S54" s="143"/>
    </row>
    <row r="55" spans="1:19" ht="18" customHeight="1" x14ac:dyDescent="0.15">
      <c r="A55" s="380"/>
      <c r="B55" s="155" t="s">
        <v>16</v>
      </c>
      <c r="C55" s="177">
        <f>日程表作成用!D56</f>
        <v>9</v>
      </c>
      <c r="D55" s="52" t="str">
        <f>LOOKUP($C55,登録順!$A$3:$A$16,登録順!$B$3:$B$16)</f>
        <v>アニマルズ</v>
      </c>
      <c r="E55" s="53">
        <v>2</v>
      </c>
      <c r="F55" s="20" t="s">
        <v>13</v>
      </c>
      <c r="G55" s="19">
        <v>4</v>
      </c>
      <c r="H55" s="52" t="str">
        <f>LOOKUP($I55,登録順!$A$3:$A$16,登録順!$B$3:$B$16)</f>
        <v>ＫＡＮＥＫＯ</v>
      </c>
      <c r="I55" s="183">
        <f>日程表作成用!G56</f>
        <v>4</v>
      </c>
      <c r="J55" s="56">
        <f t="shared" si="8"/>
        <v>4</v>
      </c>
      <c r="K55" s="35">
        <f t="shared" si="9"/>
        <v>9</v>
      </c>
      <c r="L55" s="35">
        <f t="shared" si="10"/>
        <v>0</v>
      </c>
      <c r="M55" s="35">
        <f t="shared" si="11"/>
        <v>0</v>
      </c>
      <c r="N55" s="341"/>
      <c r="O55" s="345"/>
      <c r="P55" s="173"/>
      <c r="Q55" s="189"/>
      <c r="R55" s="173"/>
      <c r="S55" s="143"/>
    </row>
    <row r="56" spans="1:19" ht="18" customHeight="1" x14ac:dyDescent="0.15">
      <c r="A56" s="381"/>
      <c r="B56" s="156" t="s">
        <v>17</v>
      </c>
      <c r="C56" s="179">
        <f>日程表作成用!D57</f>
        <v>12</v>
      </c>
      <c r="D56" s="45" t="str">
        <f>LOOKUP($C56,登録順!$A$3:$A$16,登録順!$B$3:$B$16)</f>
        <v>深大寺モータース</v>
      </c>
      <c r="E56" s="46">
        <v>8</v>
      </c>
      <c r="F56" s="33" t="s">
        <v>13</v>
      </c>
      <c r="G56" s="22">
        <v>2</v>
      </c>
      <c r="H56" s="45" t="str">
        <f>LOOKUP($I56,登録順!$A$3:$A$16,登録順!$B$3:$B$16)</f>
        <v>ファイターズ</v>
      </c>
      <c r="I56" s="185">
        <f>日程表作成用!G57</f>
        <v>7</v>
      </c>
      <c r="J56" s="57">
        <f t="shared" si="8"/>
        <v>12</v>
      </c>
      <c r="K56" s="58">
        <f t="shared" si="9"/>
        <v>7</v>
      </c>
      <c r="L56" s="58">
        <f t="shared" si="10"/>
        <v>0</v>
      </c>
      <c r="M56" s="58">
        <f t="shared" si="11"/>
        <v>0</v>
      </c>
      <c r="N56" s="342"/>
      <c r="O56" s="346"/>
      <c r="P56" s="174" t="s">
        <v>108</v>
      </c>
      <c r="Q56" s="190"/>
      <c r="R56" s="174"/>
      <c r="S56" s="144"/>
    </row>
    <row r="57" spans="1:19" ht="18" customHeight="1" x14ac:dyDescent="0.15">
      <c r="A57" s="382" t="str">
        <f>日程表作成用!B58</f>
        <v>6/29
(日）</v>
      </c>
      <c r="B57" s="222" t="s">
        <v>12</v>
      </c>
      <c r="C57" s="199">
        <f>日程表作成用!D58</f>
        <v>0</v>
      </c>
      <c r="D57" s="223" t="e">
        <f>LOOKUP($C57,登録順!$A$3:$A$16,登録順!$B$3:$B$16)</f>
        <v>#N/A</v>
      </c>
      <c r="E57" s="224"/>
      <c r="F57" s="225" t="s">
        <v>13</v>
      </c>
      <c r="G57" s="226"/>
      <c r="H57" s="223" t="e">
        <f>LOOKUP($I57,登録順!$A$3:$A$16,登録順!$B$3:$B$16)</f>
        <v>#N/A</v>
      </c>
      <c r="I57" s="204">
        <f>日程表作成用!G58</f>
        <v>0</v>
      </c>
      <c r="J57" s="205">
        <f t="shared" si="8"/>
        <v>0</v>
      </c>
      <c r="K57" s="206">
        <f t="shared" si="9"/>
        <v>0</v>
      </c>
      <c r="L57" s="206">
        <f t="shared" si="10"/>
        <v>0</v>
      </c>
      <c r="M57" s="206">
        <f t="shared" si="11"/>
        <v>0</v>
      </c>
      <c r="N57" s="343"/>
      <c r="O57" s="348"/>
      <c r="P57" s="207"/>
      <c r="Q57" s="208"/>
      <c r="R57" s="207"/>
      <c r="S57" s="209"/>
    </row>
    <row r="58" spans="1:19" ht="18" customHeight="1" x14ac:dyDescent="0.15">
      <c r="A58" s="380"/>
      <c r="B58" s="155" t="s">
        <v>14</v>
      </c>
      <c r="C58" s="177">
        <f>日程表作成用!D59</f>
        <v>7</v>
      </c>
      <c r="D58" s="52" t="str">
        <f>LOOKUP($C58,登録順!$A$3:$A$16,登録順!$B$3:$B$16)</f>
        <v>ファイターズ</v>
      </c>
      <c r="E58" s="53">
        <v>5</v>
      </c>
      <c r="F58" s="20" t="s">
        <v>13</v>
      </c>
      <c r="G58" s="19">
        <v>2</v>
      </c>
      <c r="H58" s="52" t="str">
        <f>LOOKUP($I58,登録順!$A$3:$A$16,登録順!$B$3:$B$16)</f>
        <v>調布イーグルス</v>
      </c>
      <c r="I58" s="183">
        <f>日程表作成用!G59</f>
        <v>10</v>
      </c>
      <c r="J58" s="56">
        <f t="shared" si="8"/>
        <v>7</v>
      </c>
      <c r="K58" s="35">
        <f t="shared" si="9"/>
        <v>10</v>
      </c>
      <c r="L58" s="35">
        <f t="shared" si="10"/>
        <v>0</v>
      </c>
      <c r="M58" s="35">
        <f t="shared" si="11"/>
        <v>0</v>
      </c>
      <c r="N58" s="341"/>
      <c r="O58" s="345"/>
      <c r="P58" s="173"/>
      <c r="Q58" s="189"/>
      <c r="R58" s="173"/>
      <c r="S58" s="143"/>
    </row>
    <row r="59" spans="1:19" ht="18" customHeight="1" x14ac:dyDescent="0.15">
      <c r="A59" s="380"/>
      <c r="B59" s="155" t="s">
        <v>15</v>
      </c>
      <c r="C59" s="177">
        <f>日程表作成用!D60</f>
        <v>6</v>
      </c>
      <c r="D59" s="52" t="str">
        <f>LOOKUP($C59,登録順!$A$3:$A$16,登録順!$B$3:$B$16)</f>
        <v>レンジャーズ</v>
      </c>
      <c r="E59" s="53">
        <v>6</v>
      </c>
      <c r="F59" s="20" t="s">
        <v>13</v>
      </c>
      <c r="G59" s="19">
        <v>2</v>
      </c>
      <c r="H59" s="52" t="str">
        <f>LOOKUP($I59,登録順!$A$3:$A$16,登録順!$B$3:$B$16)</f>
        <v>デビルス</v>
      </c>
      <c r="I59" s="183">
        <f>日程表作成用!G60</f>
        <v>1</v>
      </c>
      <c r="J59" s="56">
        <f t="shared" si="8"/>
        <v>6</v>
      </c>
      <c r="K59" s="35">
        <f t="shared" si="9"/>
        <v>1</v>
      </c>
      <c r="L59" s="35">
        <f t="shared" si="10"/>
        <v>0</v>
      </c>
      <c r="M59" s="35">
        <f t="shared" si="11"/>
        <v>0</v>
      </c>
      <c r="N59" s="341"/>
      <c r="O59" s="345"/>
      <c r="P59" s="173"/>
      <c r="Q59" s="189"/>
      <c r="R59" s="173" t="s">
        <v>109</v>
      </c>
      <c r="S59" s="143"/>
    </row>
    <row r="60" spans="1:19" ht="18" customHeight="1" x14ac:dyDescent="0.15">
      <c r="A60" s="380"/>
      <c r="B60" s="155" t="s">
        <v>16</v>
      </c>
      <c r="C60" s="177">
        <f>日程表作成用!D61</f>
        <v>11</v>
      </c>
      <c r="D60" s="52" t="str">
        <f>LOOKUP($C60,登録順!$A$3:$A$16,登録順!$B$3:$B$16)</f>
        <v>東京アローズ</v>
      </c>
      <c r="E60" s="53">
        <v>9</v>
      </c>
      <c r="F60" s="20" t="s">
        <v>13</v>
      </c>
      <c r="G60" s="19">
        <v>3</v>
      </c>
      <c r="H60" s="52" t="str">
        <f>LOOKUP($I60,登録順!$A$3:$A$16,登録順!$B$3:$B$16)</f>
        <v>オジャーズ</v>
      </c>
      <c r="I60" s="183">
        <f>日程表作成用!G61</f>
        <v>3</v>
      </c>
      <c r="J60" s="56">
        <f t="shared" si="8"/>
        <v>11</v>
      </c>
      <c r="K60" s="35">
        <f t="shared" si="9"/>
        <v>3</v>
      </c>
      <c r="L60" s="35">
        <f t="shared" si="10"/>
        <v>0</v>
      </c>
      <c r="M60" s="35">
        <f t="shared" si="11"/>
        <v>0</v>
      </c>
      <c r="N60" s="341"/>
      <c r="O60" s="345"/>
      <c r="P60" s="173"/>
      <c r="Q60" s="189"/>
      <c r="R60" s="173"/>
      <c r="S60" s="143"/>
    </row>
    <row r="61" spans="1:19" ht="18" customHeight="1" x14ac:dyDescent="0.15">
      <c r="A61" s="383"/>
      <c r="B61" s="210" t="s">
        <v>17</v>
      </c>
      <c r="C61" s="211">
        <f>日程表作成用!D62</f>
        <v>4</v>
      </c>
      <c r="D61" s="212" t="str">
        <f>LOOKUP($C61,登録順!$A$3:$A$16,登録順!$B$3:$B$16)</f>
        <v>ＫＡＮＥＫＯ</v>
      </c>
      <c r="E61" s="213">
        <v>6</v>
      </c>
      <c r="F61" s="214" t="s">
        <v>13</v>
      </c>
      <c r="G61" s="215">
        <v>1</v>
      </c>
      <c r="H61" s="212" t="str">
        <f>LOOKUP($I61,登録順!$A$3:$A$16,登録順!$B$3:$B$16)</f>
        <v>影法師</v>
      </c>
      <c r="I61" s="216">
        <f>日程表作成用!G62</f>
        <v>13</v>
      </c>
      <c r="J61" s="217">
        <f t="shared" si="8"/>
        <v>4</v>
      </c>
      <c r="K61" s="218">
        <f t="shared" si="9"/>
        <v>13</v>
      </c>
      <c r="L61" s="218">
        <f t="shared" si="10"/>
        <v>0</v>
      </c>
      <c r="M61" s="218">
        <f t="shared" si="11"/>
        <v>0</v>
      </c>
      <c r="N61" s="342"/>
      <c r="O61" s="346"/>
      <c r="P61" s="219"/>
      <c r="Q61" s="220"/>
      <c r="R61" s="219"/>
      <c r="S61" s="221"/>
    </row>
    <row r="62" spans="1:19" ht="18" customHeight="1" x14ac:dyDescent="0.15">
      <c r="A62" s="379" t="str">
        <f>日程表作成用!B63</f>
        <v>7/6
(日）</v>
      </c>
      <c r="B62" s="154" t="s">
        <v>12</v>
      </c>
      <c r="C62" s="178">
        <f>日程表作成用!D63</f>
        <v>0</v>
      </c>
      <c r="D62" s="50" t="e">
        <f>LOOKUP($C62,登録順!$A$3:$A$16,登録順!$B$3:$B$16)</f>
        <v>#N/A</v>
      </c>
      <c r="E62" s="51"/>
      <c r="F62" s="15" t="s">
        <v>13</v>
      </c>
      <c r="G62" s="14"/>
      <c r="H62" s="50" t="e">
        <f>LOOKUP($I62,登録順!$A$3:$A$16,登録順!$B$3:$B$16)</f>
        <v>#N/A</v>
      </c>
      <c r="I62" s="184">
        <f>日程表作成用!G63</f>
        <v>0</v>
      </c>
      <c r="J62" s="59">
        <f t="shared" si="8"/>
        <v>0</v>
      </c>
      <c r="K62" s="34">
        <f t="shared" si="9"/>
        <v>0</v>
      </c>
      <c r="L62" s="34">
        <f t="shared" si="10"/>
        <v>0</v>
      </c>
      <c r="M62" s="34">
        <f t="shared" si="11"/>
        <v>0</v>
      </c>
      <c r="N62" s="343"/>
      <c r="O62" s="348"/>
      <c r="P62" s="140"/>
      <c r="Q62" s="191"/>
      <c r="R62" s="140"/>
      <c r="S62" s="145"/>
    </row>
    <row r="63" spans="1:19" ht="18" customHeight="1" x14ac:dyDescent="0.15">
      <c r="A63" s="380"/>
      <c r="B63" s="155" t="s">
        <v>14</v>
      </c>
      <c r="C63" s="177">
        <f>日程表作成用!D64</f>
        <v>6</v>
      </c>
      <c r="D63" s="52" t="str">
        <f>LOOKUP($C63,登録順!$A$3:$A$16,登録順!$B$3:$B$16)</f>
        <v>レンジャーズ</v>
      </c>
      <c r="E63" s="53"/>
      <c r="F63" s="20" t="s">
        <v>13</v>
      </c>
      <c r="G63" s="19"/>
      <c r="H63" s="52" t="str">
        <f>LOOKUP($I63,登録順!$A$3:$A$16,登録順!$B$3:$B$16)</f>
        <v>くすのきナインズ</v>
      </c>
      <c r="I63" s="183">
        <f>日程表作成用!G64</f>
        <v>2</v>
      </c>
      <c r="J63" s="56">
        <f t="shared" si="8"/>
        <v>0</v>
      </c>
      <c r="K63" s="35">
        <f t="shared" si="9"/>
        <v>0</v>
      </c>
      <c r="L63" s="35">
        <f t="shared" si="10"/>
        <v>0</v>
      </c>
      <c r="M63" s="35">
        <f t="shared" si="11"/>
        <v>0</v>
      </c>
      <c r="N63" s="341"/>
      <c r="O63" s="345"/>
      <c r="P63" s="173"/>
      <c r="Q63" s="189"/>
      <c r="R63" s="173"/>
      <c r="S63" s="143"/>
    </row>
    <row r="64" spans="1:19" ht="18" customHeight="1" x14ac:dyDescent="0.15">
      <c r="A64" s="380"/>
      <c r="B64" s="155" t="s">
        <v>15</v>
      </c>
      <c r="C64" s="177">
        <f>日程表作成用!D65</f>
        <v>9</v>
      </c>
      <c r="D64" s="52" t="str">
        <f>LOOKUP($C64,登録順!$A$3:$A$16,登録順!$B$3:$B$16)</f>
        <v>アニマルズ</v>
      </c>
      <c r="E64" s="53"/>
      <c r="F64" s="20" t="s">
        <v>13</v>
      </c>
      <c r="G64" s="19"/>
      <c r="H64" s="52" t="str">
        <f>LOOKUP($I64,登録順!$A$3:$A$16,登録順!$B$3:$B$16)</f>
        <v>オジャーズ</v>
      </c>
      <c r="I64" s="183">
        <f>日程表作成用!G65</f>
        <v>3</v>
      </c>
      <c r="J64" s="56">
        <f t="shared" si="8"/>
        <v>0</v>
      </c>
      <c r="K64" s="35">
        <f t="shared" si="9"/>
        <v>0</v>
      </c>
      <c r="L64" s="35">
        <f t="shared" si="10"/>
        <v>0</v>
      </c>
      <c r="M64" s="35">
        <f t="shared" si="11"/>
        <v>0</v>
      </c>
      <c r="N64" s="341"/>
      <c r="O64" s="345"/>
      <c r="P64" s="173"/>
      <c r="Q64" s="189"/>
      <c r="R64" s="173"/>
      <c r="S64" s="143"/>
    </row>
    <row r="65" spans="1:19" ht="18" customHeight="1" x14ac:dyDescent="0.15">
      <c r="A65" s="380"/>
      <c r="B65" s="155" t="s">
        <v>16</v>
      </c>
      <c r="C65" s="177">
        <f>日程表作成用!D66</f>
        <v>13</v>
      </c>
      <c r="D65" s="52" t="str">
        <f>LOOKUP($C65,登録順!$A$3:$A$16,登録順!$B$3:$B$16)</f>
        <v>影法師</v>
      </c>
      <c r="E65" s="53"/>
      <c r="F65" s="20" t="s">
        <v>13</v>
      </c>
      <c r="G65" s="19"/>
      <c r="H65" s="52" t="str">
        <f>LOOKUP($I65,登録順!$A$3:$A$16,登録順!$B$3:$B$16)</f>
        <v>薬師</v>
      </c>
      <c r="I65" s="183">
        <f>日程表作成用!G66</f>
        <v>8</v>
      </c>
      <c r="J65" s="56">
        <f t="shared" si="8"/>
        <v>0</v>
      </c>
      <c r="K65" s="35">
        <f t="shared" si="9"/>
        <v>0</v>
      </c>
      <c r="L65" s="35">
        <f t="shared" si="10"/>
        <v>0</v>
      </c>
      <c r="M65" s="35">
        <f t="shared" si="11"/>
        <v>0</v>
      </c>
      <c r="N65" s="341"/>
      <c r="O65" s="345"/>
      <c r="P65" s="173"/>
      <c r="Q65" s="189"/>
      <c r="R65" s="173"/>
      <c r="S65" s="143"/>
    </row>
    <row r="66" spans="1:19" ht="18" customHeight="1" x14ac:dyDescent="0.15">
      <c r="A66" s="381"/>
      <c r="B66" s="156" t="s">
        <v>17</v>
      </c>
      <c r="C66" s="179">
        <f>日程表作成用!D67</f>
        <v>12</v>
      </c>
      <c r="D66" s="45" t="str">
        <f>LOOKUP($C66,登録順!$A$3:$A$16,登録順!$B$3:$B$16)</f>
        <v>深大寺モータース</v>
      </c>
      <c r="E66" s="46"/>
      <c r="F66" s="33" t="s">
        <v>13</v>
      </c>
      <c r="G66" s="22"/>
      <c r="H66" s="45" t="str">
        <f>LOOKUP($I66,登録順!$A$3:$A$16,登録順!$B$3:$B$16)</f>
        <v>トータース</v>
      </c>
      <c r="I66" s="185">
        <f>日程表作成用!G67</f>
        <v>5</v>
      </c>
      <c r="J66" s="57">
        <f t="shared" si="8"/>
        <v>0</v>
      </c>
      <c r="K66" s="58">
        <f t="shared" si="9"/>
        <v>0</v>
      </c>
      <c r="L66" s="58">
        <f t="shared" si="10"/>
        <v>0</v>
      </c>
      <c r="M66" s="58">
        <f t="shared" si="11"/>
        <v>0</v>
      </c>
      <c r="N66" s="342"/>
      <c r="O66" s="346"/>
      <c r="P66" s="174"/>
      <c r="Q66" s="190"/>
      <c r="R66" s="174"/>
      <c r="S66" s="144"/>
    </row>
    <row r="67" spans="1:19" ht="18" customHeight="1" x14ac:dyDescent="0.15">
      <c r="A67" s="382" t="str">
        <f>日程表作成用!B68</f>
        <v>7/13
(日）</v>
      </c>
      <c r="B67" s="222" t="s">
        <v>12</v>
      </c>
      <c r="C67" s="199">
        <f>日程表作成用!D68</f>
        <v>0</v>
      </c>
      <c r="D67" s="223" t="e">
        <f>LOOKUP($C67,登録順!$A$3:$A$16,登録順!$B$3:$B$16)</f>
        <v>#N/A</v>
      </c>
      <c r="E67" s="224"/>
      <c r="F67" s="225" t="s">
        <v>13</v>
      </c>
      <c r="G67" s="226"/>
      <c r="H67" s="223" t="e">
        <f>LOOKUP($I67,登録順!$A$3:$A$16,登録順!$B$3:$B$16)</f>
        <v>#N/A</v>
      </c>
      <c r="I67" s="204">
        <f>日程表作成用!G68</f>
        <v>0</v>
      </c>
      <c r="J67" s="205">
        <f t="shared" si="8"/>
        <v>0</v>
      </c>
      <c r="K67" s="206">
        <f t="shared" si="9"/>
        <v>0</v>
      </c>
      <c r="L67" s="206">
        <f t="shared" si="10"/>
        <v>0</v>
      </c>
      <c r="M67" s="206">
        <f t="shared" si="11"/>
        <v>0</v>
      </c>
      <c r="N67" s="343"/>
      <c r="O67" s="348"/>
      <c r="P67" s="207"/>
      <c r="Q67" s="208"/>
      <c r="R67" s="207"/>
      <c r="S67" s="209"/>
    </row>
    <row r="68" spans="1:19" ht="18" customHeight="1" x14ac:dyDescent="0.15">
      <c r="A68" s="380"/>
      <c r="B68" s="155" t="s">
        <v>14</v>
      </c>
      <c r="C68" s="177">
        <f>日程表作成用!D69</f>
        <v>5</v>
      </c>
      <c r="D68" s="52" t="str">
        <f>LOOKUP($C68,登録順!$A$3:$A$16,登録順!$B$3:$B$16)</f>
        <v>トータース</v>
      </c>
      <c r="E68" s="53"/>
      <c r="F68" s="20" t="s">
        <v>13</v>
      </c>
      <c r="G68" s="19"/>
      <c r="H68" s="52" t="str">
        <f>LOOKUP($I68,登録順!$A$3:$A$16,登録順!$B$3:$B$16)</f>
        <v>デビルス</v>
      </c>
      <c r="I68" s="183">
        <f>日程表作成用!G69</f>
        <v>1</v>
      </c>
      <c r="J68" s="56">
        <f t="shared" si="8"/>
        <v>0</v>
      </c>
      <c r="K68" s="35">
        <f t="shared" si="9"/>
        <v>0</v>
      </c>
      <c r="L68" s="35">
        <f t="shared" si="10"/>
        <v>0</v>
      </c>
      <c r="M68" s="35">
        <f t="shared" si="11"/>
        <v>0</v>
      </c>
      <c r="N68" s="341"/>
      <c r="O68" s="345"/>
      <c r="P68" s="173"/>
      <c r="Q68" s="189"/>
      <c r="R68" s="173"/>
      <c r="S68" s="143"/>
    </row>
    <row r="69" spans="1:19" ht="18" customHeight="1" x14ac:dyDescent="0.15">
      <c r="A69" s="380"/>
      <c r="B69" s="155" t="s">
        <v>15</v>
      </c>
      <c r="C69" s="177">
        <f>日程表作成用!D70</f>
        <v>11</v>
      </c>
      <c r="D69" s="52" t="str">
        <f>LOOKUP($C69,登録順!$A$3:$A$16,登録順!$B$3:$B$16)</f>
        <v>東京アローズ</v>
      </c>
      <c r="E69" s="53"/>
      <c r="F69" s="20" t="s">
        <v>13</v>
      </c>
      <c r="G69" s="19"/>
      <c r="H69" s="52" t="str">
        <f>LOOKUP($I69,登録順!$A$3:$A$16,登録順!$B$3:$B$16)</f>
        <v>ファイターズ</v>
      </c>
      <c r="I69" s="183">
        <f>日程表作成用!G70</f>
        <v>7</v>
      </c>
      <c r="J69" s="56">
        <f t="shared" si="8"/>
        <v>0</v>
      </c>
      <c r="K69" s="35">
        <f t="shared" si="9"/>
        <v>0</v>
      </c>
      <c r="L69" s="35">
        <f t="shared" si="10"/>
        <v>0</v>
      </c>
      <c r="M69" s="35">
        <f t="shared" si="11"/>
        <v>0</v>
      </c>
      <c r="N69" s="341"/>
      <c r="O69" s="345"/>
      <c r="P69" s="173"/>
      <c r="Q69" s="189"/>
      <c r="R69" s="173"/>
      <c r="S69" s="143"/>
    </row>
    <row r="70" spans="1:19" ht="18" customHeight="1" x14ac:dyDescent="0.15">
      <c r="A70" s="380"/>
      <c r="B70" s="155" t="s">
        <v>16</v>
      </c>
      <c r="C70" s="177">
        <f>日程表作成用!D71</f>
        <v>10</v>
      </c>
      <c r="D70" s="52" t="str">
        <f>LOOKUP($C70,登録順!$A$3:$A$16,登録順!$B$3:$B$16)</f>
        <v>調布イーグルス</v>
      </c>
      <c r="E70" s="53"/>
      <c r="F70" s="20" t="s">
        <v>13</v>
      </c>
      <c r="G70" s="19"/>
      <c r="H70" s="52" t="str">
        <f>LOOKUP($I70,登録順!$A$3:$A$16,登録順!$B$3:$B$16)</f>
        <v>くすのきナインズ</v>
      </c>
      <c r="I70" s="183">
        <f>日程表作成用!G71</f>
        <v>2</v>
      </c>
      <c r="J70" s="56">
        <f t="shared" si="8"/>
        <v>0</v>
      </c>
      <c r="K70" s="35">
        <f t="shared" si="9"/>
        <v>0</v>
      </c>
      <c r="L70" s="35">
        <f t="shared" si="10"/>
        <v>0</v>
      </c>
      <c r="M70" s="35">
        <f t="shared" si="11"/>
        <v>0</v>
      </c>
      <c r="N70" s="341"/>
      <c r="O70" s="345"/>
      <c r="P70" s="173"/>
      <c r="Q70" s="189"/>
      <c r="R70" s="173"/>
      <c r="S70" s="143"/>
    </row>
    <row r="71" spans="1:19" ht="18" customHeight="1" x14ac:dyDescent="0.15">
      <c r="A71" s="383"/>
      <c r="B71" s="210" t="s">
        <v>17</v>
      </c>
      <c r="C71" s="211">
        <f>日程表作成用!D72</f>
        <v>8</v>
      </c>
      <c r="D71" s="212" t="str">
        <f>LOOKUP($C71,登録順!$A$3:$A$16,登録順!$B$3:$B$16)</f>
        <v>薬師</v>
      </c>
      <c r="E71" s="213"/>
      <c r="F71" s="214" t="s">
        <v>13</v>
      </c>
      <c r="G71" s="215"/>
      <c r="H71" s="212" t="str">
        <f>LOOKUP($I71,登録順!$A$3:$A$16,登録順!$B$3:$B$16)</f>
        <v>ＫＡＮＥＫＯ</v>
      </c>
      <c r="I71" s="216">
        <f>日程表作成用!G72</f>
        <v>4</v>
      </c>
      <c r="J71" s="217">
        <f t="shared" si="8"/>
        <v>0</v>
      </c>
      <c r="K71" s="218">
        <f t="shared" si="9"/>
        <v>0</v>
      </c>
      <c r="L71" s="218">
        <f t="shared" si="10"/>
        <v>0</v>
      </c>
      <c r="M71" s="218">
        <f t="shared" si="11"/>
        <v>0</v>
      </c>
      <c r="N71" s="342"/>
      <c r="O71" s="346"/>
      <c r="P71" s="219"/>
      <c r="Q71" s="220"/>
      <c r="R71" s="219"/>
      <c r="S71" s="221"/>
    </row>
    <row r="72" spans="1:19" ht="18" customHeight="1" x14ac:dyDescent="0.15">
      <c r="A72" s="392" t="str">
        <f>日程表作成用!B73</f>
        <v>7/20
(日）</v>
      </c>
      <c r="B72" s="153" t="s">
        <v>12</v>
      </c>
      <c r="C72" s="178">
        <f>日程表作成用!D73</f>
        <v>0</v>
      </c>
      <c r="D72" s="48" t="e">
        <f>LOOKUP($C72,登録順!$A$3:$A$16,登録順!$B$3:$B$16)</f>
        <v>#N/A</v>
      </c>
      <c r="E72" s="49"/>
      <c r="F72" s="36" t="s">
        <v>13</v>
      </c>
      <c r="G72" s="12"/>
      <c r="H72" s="48" t="e">
        <f>LOOKUP($I72,登録順!$A$3:$A$16,登録順!$B$3:$B$16)</f>
        <v>#N/A</v>
      </c>
      <c r="I72" s="184">
        <f>日程表作成用!G73</f>
        <v>0</v>
      </c>
      <c r="J72" s="59">
        <f t="shared" si="8"/>
        <v>0</v>
      </c>
      <c r="K72" s="34">
        <f t="shared" si="9"/>
        <v>0</v>
      </c>
      <c r="L72" s="34">
        <f t="shared" si="10"/>
        <v>0</v>
      </c>
      <c r="M72" s="34">
        <f t="shared" si="11"/>
        <v>0</v>
      </c>
      <c r="N72" s="343"/>
      <c r="O72" s="348"/>
      <c r="P72" s="140"/>
      <c r="Q72" s="191"/>
      <c r="R72" s="140"/>
      <c r="S72" s="145"/>
    </row>
    <row r="73" spans="1:19" ht="18" customHeight="1" x14ac:dyDescent="0.15">
      <c r="A73" s="393"/>
      <c r="B73" s="151" t="s">
        <v>14</v>
      </c>
      <c r="C73" s="177">
        <f>日程表作成用!D74</f>
        <v>9</v>
      </c>
      <c r="D73" s="42" t="str">
        <f>LOOKUP($C73,登録順!$A$3:$A$16,登録順!$B$3:$B$16)</f>
        <v>アニマルズ</v>
      </c>
      <c r="E73" s="43"/>
      <c r="F73" s="32" t="s">
        <v>13</v>
      </c>
      <c r="G73" s="17"/>
      <c r="H73" s="42" t="str">
        <f>LOOKUP($I73,登録順!$A$3:$A$16,登録順!$B$3:$B$16)</f>
        <v>東京アローズ</v>
      </c>
      <c r="I73" s="183">
        <f>日程表作成用!G74</f>
        <v>11</v>
      </c>
      <c r="J73" s="56">
        <f t="shared" si="8"/>
        <v>0</v>
      </c>
      <c r="K73" s="35">
        <f t="shared" si="9"/>
        <v>0</v>
      </c>
      <c r="L73" s="35">
        <f t="shared" si="10"/>
        <v>0</v>
      </c>
      <c r="M73" s="35">
        <f t="shared" si="11"/>
        <v>0</v>
      </c>
      <c r="N73" s="341"/>
      <c r="O73" s="345"/>
      <c r="P73" s="173"/>
      <c r="Q73" s="189"/>
      <c r="R73" s="173"/>
      <c r="S73" s="143"/>
    </row>
    <row r="74" spans="1:19" ht="18" customHeight="1" x14ac:dyDescent="0.15">
      <c r="A74" s="393"/>
      <c r="B74" s="151" t="s">
        <v>15</v>
      </c>
      <c r="C74" s="177">
        <f>日程表作成用!D75</f>
        <v>5</v>
      </c>
      <c r="D74" s="42" t="str">
        <f>LOOKUP($C74,登録順!$A$3:$A$16,登録順!$B$3:$B$16)</f>
        <v>トータース</v>
      </c>
      <c r="E74" s="43"/>
      <c r="F74" s="32" t="s">
        <v>13</v>
      </c>
      <c r="G74" s="17"/>
      <c r="H74" s="42" t="str">
        <f>LOOKUP($I74,登録順!$A$3:$A$16,登録順!$B$3:$B$16)</f>
        <v>オジャーズ</v>
      </c>
      <c r="I74" s="183">
        <f>日程表作成用!G75</f>
        <v>3</v>
      </c>
      <c r="J74" s="56">
        <f t="shared" si="8"/>
        <v>0</v>
      </c>
      <c r="K74" s="35">
        <f t="shared" si="9"/>
        <v>0</v>
      </c>
      <c r="L74" s="35">
        <f t="shared" si="10"/>
        <v>0</v>
      </c>
      <c r="M74" s="35">
        <f t="shared" si="11"/>
        <v>0</v>
      </c>
      <c r="N74" s="341"/>
      <c r="O74" s="345"/>
      <c r="P74" s="173"/>
      <c r="Q74" s="189"/>
      <c r="R74" s="164"/>
      <c r="S74" s="143"/>
    </row>
    <row r="75" spans="1:19" ht="18" customHeight="1" x14ac:dyDescent="0.15">
      <c r="A75" s="393"/>
      <c r="B75" s="151" t="s">
        <v>16</v>
      </c>
      <c r="C75" s="177">
        <f>日程表作成用!D76</f>
        <v>2</v>
      </c>
      <c r="D75" s="42" t="str">
        <f>LOOKUP($C75,登録順!$A$3:$A$16,登録順!$B$3:$B$16)</f>
        <v>くすのきナインズ</v>
      </c>
      <c r="E75" s="43"/>
      <c r="F75" s="20" t="s">
        <v>13</v>
      </c>
      <c r="G75" s="17"/>
      <c r="H75" s="42" t="str">
        <f>LOOKUP($I75,登録順!$A$3:$A$16,登録順!$B$3:$B$16)</f>
        <v>深大寺モータース</v>
      </c>
      <c r="I75" s="183">
        <f>日程表作成用!G76</f>
        <v>12</v>
      </c>
      <c r="J75" s="56">
        <f t="shared" si="8"/>
        <v>0</v>
      </c>
      <c r="K75" s="35">
        <f t="shared" si="9"/>
        <v>0</v>
      </c>
      <c r="L75" s="35">
        <f t="shared" si="10"/>
        <v>0</v>
      </c>
      <c r="M75" s="35">
        <f t="shared" si="11"/>
        <v>0</v>
      </c>
      <c r="N75" s="341"/>
      <c r="O75" s="345"/>
      <c r="P75" s="173"/>
      <c r="Q75" s="189"/>
      <c r="R75" s="173"/>
      <c r="S75" s="143"/>
    </row>
    <row r="76" spans="1:19" ht="18" customHeight="1" x14ac:dyDescent="0.15">
      <c r="A76" s="394"/>
      <c r="B76" s="152" t="s">
        <v>17</v>
      </c>
      <c r="C76" s="179">
        <f>日程表作成用!D77</f>
        <v>8</v>
      </c>
      <c r="D76" s="45" t="str">
        <f>LOOKUP($C76,登録順!$A$3:$A$16,登録順!$B$3:$B$16)</f>
        <v>薬師</v>
      </c>
      <c r="E76" s="46"/>
      <c r="F76" s="33" t="s">
        <v>13</v>
      </c>
      <c r="G76" s="22"/>
      <c r="H76" s="45" t="str">
        <f>LOOKUP($I76,登録順!$A$3:$A$16,登録順!$B$3:$B$16)</f>
        <v>レンジャーズ</v>
      </c>
      <c r="I76" s="185">
        <f>日程表作成用!G77</f>
        <v>6</v>
      </c>
      <c r="J76" s="57">
        <f t="shared" ref="J76:J106" si="12">IF($E76&gt;$G76,$C76,IF($E76&lt;$G76,$I76,0))</f>
        <v>0</v>
      </c>
      <c r="K76" s="58">
        <f t="shared" ref="K76:K106" si="13">IF($E76&lt;$G76,$C76,IF($E76&gt;$G76,$I76,0))</f>
        <v>0</v>
      </c>
      <c r="L76" s="58">
        <f t="shared" ref="L76:L106" si="14">IF($E76=$G76,IF($E76="",0,$C76),0)</f>
        <v>0</v>
      </c>
      <c r="M76" s="58">
        <f t="shared" ref="M76:M106" si="15">IF($E76=$G76,IF($G76="",0,$I76),0)</f>
        <v>0</v>
      </c>
      <c r="N76" s="342"/>
      <c r="O76" s="346"/>
      <c r="P76" s="174"/>
      <c r="Q76" s="190"/>
      <c r="R76" s="174"/>
      <c r="S76" s="144"/>
    </row>
    <row r="77" spans="1:19" ht="18" customHeight="1" x14ac:dyDescent="0.15">
      <c r="A77" s="395" t="str">
        <f>日程表作成用!B78</f>
        <v>7/27
(日）</v>
      </c>
      <c r="B77" s="222" t="s">
        <v>12</v>
      </c>
      <c r="C77" s="199">
        <f>日程表作成用!D78</f>
        <v>0</v>
      </c>
      <c r="D77" s="223" t="e">
        <f>LOOKUP($C77,登録順!$A$3:$A$16,登録順!$B$3:$B$16)</f>
        <v>#N/A</v>
      </c>
      <c r="E77" s="224"/>
      <c r="F77" s="225" t="s">
        <v>13</v>
      </c>
      <c r="G77" s="226"/>
      <c r="H77" s="223" t="e">
        <f>LOOKUP($I77,登録順!$A$3:$A$16,登録順!$B$3:$B$16)</f>
        <v>#N/A</v>
      </c>
      <c r="I77" s="204">
        <f>日程表作成用!G78</f>
        <v>0</v>
      </c>
      <c r="J77" s="205">
        <f t="shared" si="12"/>
        <v>0</v>
      </c>
      <c r="K77" s="206">
        <f t="shared" si="13"/>
        <v>0</v>
      </c>
      <c r="L77" s="206">
        <f t="shared" si="14"/>
        <v>0</v>
      </c>
      <c r="M77" s="206">
        <f t="shared" si="15"/>
        <v>0</v>
      </c>
      <c r="N77" s="343"/>
      <c r="O77" s="348"/>
      <c r="P77" s="207"/>
      <c r="Q77" s="208"/>
      <c r="R77" s="207"/>
      <c r="S77" s="209"/>
    </row>
    <row r="78" spans="1:19" ht="18" customHeight="1" x14ac:dyDescent="0.15">
      <c r="A78" s="393"/>
      <c r="B78" s="155" t="s">
        <v>14</v>
      </c>
      <c r="C78" s="177">
        <f>日程表作成用!D79</f>
        <v>8</v>
      </c>
      <c r="D78" s="52" t="str">
        <f>LOOKUP($C78,登録順!$A$3:$A$16,登録順!$B$3:$B$16)</f>
        <v>薬師</v>
      </c>
      <c r="E78" s="53"/>
      <c r="F78" s="20" t="s">
        <v>13</v>
      </c>
      <c r="G78" s="19"/>
      <c r="H78" s="52" t="str">
        <f>LOOKUP($I78,登録順!$A$3:$A$16,登録順!$B$3:$B$16)</f>
        <v>アニマルズ</v>
      </c>
      <c r="I78" s="183">
        <f>日程表作成用!G79</f>
        <v>9</v>
      </c>
      <c r="J78" s="56">
        <f t="shared" si="12"/>
        <v>0</v>
      </c>
      <c r="K78" s="35">
        <f t="shared" si="13"/>
        <v>0</v>
      </c>
      <c r="L78" s="35">
        <f t="shared" si="14"/>
        <v>0</v>
      </c>
      <c r="M78" s="35">
        <f t="shared" si="15"/>
        <v>0</v>
      </c>
      <c r="N78" s="341"/>
      <c r="O78" s="345"/>
      <c r="P78" s="173"/>
      <c r="Q78" s="189"/>
      <c r="R78" s="173"/>
      <c r="S78" s="143"/>
    </row>
    <row r="79" spans="1:19" ht="18" customHeight="1" x14ac:dyDescent="0.15">
      <c r="A79" s="393"/>
      <c r="B79" s="155" t="s">
        <v>15</v>
      </c>
      <c r="C79" s="177">
        <f>日程表作成用!D80</f>
        <v>1</v>
      </c>
      <c r="D79" s="52" t="str">
        <f>LOOKUP($C79,登録順!$A$3:$A$16,登録順!$B$3:$B$16)</f>
        <v>デビルス</v>
      </c>
      <c r="E79" s="53"/>
      <c r="F79" s="20" t="s">
        <v>13</v>
      </c>
      <c r="G79" s="19"/>
      <c r="H79" s="52" t="str">
        <f>LOOKUP($I79,登録順!$A$3:$A$16,登録順!$B$3:$B$16)</f>
        <v>深大寺モータース</v>
      </c>
      <c r="I79" s="183">
        <f>日程表作成用!G80</f>
        <v>12</v>
      </c>
      <c r="J79" s="56">
        <f t="shared" si="12"/>
        <v>0</v>
      </c>
      <c r="K79" s="35">
        <f t="shared" si="13"/>
        <v>0</v>
      </c>
      <c r="L79" s="35">
        <f t="shared" si="14"/>
        <v>0</v>
      </c>
      <c r="M79" s="35">
        <f t="shared" si="15"/>
        <v>0</v>
      </c>
      <c r="N79" s="341"/>
      <c r="O79" s="345"/>
      <c r="P79" s="173"/>
      <c r="Q79" s="189"/>
      <c r="R79" s="173"/>
      <c r="S79" s="143"/>
    </row>
    <row r="80" spans="1:19" ht="18" customHeight="1" x14ac:dyDescent="0.15">
      <c r="A80" s="393"/>
      <c r="B80" s="155" t="s">
        <v>16</v>
      </c>
      <c r="C80" s="177">
        <f>日程表作成用!D81</f>
        <v>5</v>
      </c>
      <c r="D80" s="52" t="str">
        <f>LOOKUP($C80,登録順!$A$3:$A$16,登録順!$B$3:$B$16)</f>
        <v>トータース</v>
      </c>
      <c r="E80" s="53"/>
      <c r="F80" s="20" t="s">
        <v>13</v>
      </c>
      <c r="G80" s="19"/>
      <c r="H80" s="52" t="str">
        <f>LOOKUP($I80,登録順!$A$3:$A$16,登録順!$B$3:$B$16)</f>
        <v>レンジャーズ</v>
      </c>
      <c r="I80" s="183">
        <f>日程表作成用!G81</f>
        <v>6</v>
      </c>
      <c r="J80" s="56">
        <f t="shared" si="12"/>
        <v>0</v>
      </c>
      <c r="K80" s="35">
        <f t="shared" si="13"/>
        <v>0</v>
      </c>
      <c r="L80" s="35">
        <f t="shared" si="14"/>
        <v>0</v>
      </c>
      <c r="M80" s="35">
        <f t="shared" si="15"/>
        <v>0</v>
      </c>
      <c r="N80" s="341"/>
      <c r="O80" s="345"/>
      <c r="P80" s="173"/>
      <c r="Q80" s="189"/>
      <c r="R80" s="173"/>
      <c r="S80" s="143"/>
    </row>
    <row r="81" spans="1:19" ht="18" customHeight="1" x14ac:dyDescent="0.15">
      <c r="A81" s="394"/>
      <c r="B81" s="156" t="s">
        <v>17</v>
      </c>
      <c r="C81" s="179">
        <f>日程表作成用!D82</f>
        <v>2</v>
      </c>
      <c r="D81" s="45" t="str">
        <f>LOOKUP($C81,登録順!$A$3:$A$16,登録順!$B$3:$B$16)</f>
        <v>くすのきナインズ</v>
      </c>
      <c r="E81" s="46"/>
      <c r="F81" s="33" t="s">
        <v>13</v>
      </c>
      <c r="G81" s="22"/>
      <c r="H81" s="45" t="str">
        <f>LOOKUP($I81,登録順!$A$3:$A$16,登録順!$B$3:$B$16)</f>
        <v>東京アローズ</v>
      </c>
      <c r="I81" s="185">
        <f>日程表作成用!G82</f>
        <v>11</v>
      </c>
      <c r="J81" s="57">
        <f t="shared" si="12"/>
        <v>0</v>
      </c>
      <c r="K81" s="58">
        <f t="shared" si="13"/>
        <v>0</v>
      </c>
      <c r="L81" s="58">
        <f t="shared" si="14"/>
        <v>0</v>
      </c>
      <c r="M81" s="58">
        <f t="shared" si="15"/>
        <v>0</v>
      </c>
      <c r="N81" s="342"/>
      <c r="O81" s="346"/>
      <c r="P81" s="174"/>
      <c r="Q81" s="190"/>
      <c r="R81" s="174"/>
      <c r="S81" s="144"/>
    </row>
    <row r="82" spans="1:19" ht="18" customHeight="1" x14ac:dyDescent="0.15">
      <c r="A82" s="392" t="str">
        <f>日程表作成用!B83</f>
        <v>8/3
(日）</v>
      </c>
      <c r="B82" s="153" t="s">
        <v>12</v>
      </c>
      <c r="C82" s="178">
        <f>日程表作成用!D83</f>
        <v>0</v>
      </c>
      <c r="D82" s="48" t="e">
        <f>LOOKUP($C82,登録順!$A$3:$A$16,登録順!$B$3:$B$16)</f>
        <v>#N/A</v>
      </c>
      <c r="E82" s="49"/>
      <c r="F82" s="36" t="s">
        <v>13</v>
      </c>
      <c r="G82" s="12"/>
      <c r="H82" s="48" t="e">
        <f>LOOKUP($I82,登録順!$A$3:$A$16,登録順!$B$3:$B$16)</f>
        <v>#N/A</v>
      </c>
      <c r="I82" s="184">
        <f>日程表作成用!G83</f>
        <v>0</v>
      </c>
      <c r="J82" s="59">
        <f t="shared" si="12"/>
        <v>0</v>
      </c>
      <c r="K82" s="34">
        <f t="shared" si="13"/>
        <v>0</v>
      </c>
      <c r="L82" s="34">
        <f t="shared" si="14"/>
        <v>0</v>
      </c>
      <c r="M82" s="34">
        <f t="shared" si="15"/>
        <v>0</v>
      </c>
      <c r="N82" s="343"/>
      <c r="O82" s="348"/>
      <c r="P82" s="140"/>
      <c r="Q82" s="191"/>
      <c r="R82" s="140"/>
      <c r="S82" s="145"/>
    </row>
    <row r="83" spans="1:19" ht="18" customHeight="1" x14ac:dyDescent="0.15">
      <c r="A83" s="393"/>
      <c r="B83" s="151" t="s">
        <v>14</v>
      </c>
      <c r="C83" s="177">
        <f>日程表作成用!D84</f>
        <v>4</v>
      </c>
      <c r="D83" s="42" t="str">
        <f>LOOKUP($C83,登録順!$A$3:$A$16,登録順!$B$3:$B$16)</f>
        <v>ＫＡＮＥＫＯ</v>
      </c>
      <c r="E83" s="43"/>
      <c r="F83" s="32" t="s">
        <v>13</v>
      </c>
      <c r="G83" s="17"/>
      <c r="H83" s="42" t="str">
        <f>LOOKUP($I83,登録順!$A$3:$A$16,登録順!$B$3:$B$16)</f>
        <v>東京アローズ</v>
      </c>
      <c r="I83" s="183">
        <f>日程表作成用!G84</f>
        <v>11</v>
      </c>
      <c r="J83" s="56">
        <f t="shared" si="12"/>
        <v>0</v>
      </c>
      <c r="K83" s="35">
        <f t="shared" si="13"/>
        <v>0</v>
      </c>
      <c r="L83" s="35">
        <f t="shared" si="14"/>
        <v>0</v>
      </c>
      <c r="M83" s="35">
        <f t="shared" si="15"/>
        <v>0</v>
      </c>
      <c r="N83" s="341"/>
      <c r="O83" s="345"/>
      <c r="P83" s="173"/>
      <c r="Q83" s="189"/>
      <c r="R83" s="173"/>
      <c r="S83" s="143"/>
    </row>
    <row r="84" spans="1:19" ht="18" customHeight="1" x14ac:dyDescent="0.15">
      <c r="A84" s="393"/>
      <c r="B84" s="151" t="s">
        <v>15</v>
      </c>
      <c r="C84" s="177">
        <f>日程表作成用!D85</f>
        <v>7</v>
      </c>
      <c r="D84" s="42" t="str">
        <f>LOOKUP($C84,登録順!$A$3:$A$16,登録順!$B$3:$B$16)</f>
        <v>ファイターズ</v>
      </c>
      <c r="E84" s="43"/>
      <c r="F84" s="32" t="s">
        <v>13</v>
      </c>
      <c r="G84" s="17"/>
      <c r="H84" s="42" t="str">
        <f>LOOKUP($I84,登録順!$A$3:$A$16,登録順!$B$3:$B$16)</f>
        <v>影法師</v>
      </c>
      <c r="I84" s="183">
        <f>日程表作成用!G85</f>
        <v>13</v>
      </c>
      <c r="J84" s="56">
        <f t="shared" si="12"/>
        <v>0</v>
      </c>
      <c r="K84" s="35">
        <f t="shared" si="13"/>
        <v>0</v>
      </c>
      <c r="L84" s="35">
        <f t="shared" si="14"/>
        <v>0</v>
      </c>
      <c r="M84" s="35">
        <f t="shared" si="15"/>
        <v>0</v>
      </c>
      <c r="N84" s="341"/>
      <c r="O84" s="345"/>
      <c r="P84" s="173"/>
      <c r="Q84" s="189"/>
      <c r="R84" s="173"/>
      <c r="S84" s="143"/>
    </row>
    <row r="85" spans="1:19" ht="18" customHeight="1" x14ac:dyDescent="0.15">
      <c r="A85" s="393"/>
      <c r="B85" s="151" t="s">
        <v>16</v>
      </c>
      <c r="C85" s="177">
        <f>日程表作成用!D86</f>
        <v>3</v>
      </c>
      <c r="D85" s="42" t="str">
        <f>LOOKUP($C85,登録順!$A$3:$A$16,登録順!$B$3:$B$16)</f>
        <v>オジャーズ</v>
      </c>
      <c r="E85" s="43"/>
      <c r="F85" s="32" t="s">
        <v>13</v>
      </c>
      <c r="G85" s="17"/>
      <c r="H85" s="42" t="str">
        <f>LOOKUP($I85,登録順!$A$3:$A$16,登録順!$B$3:$B$16)</f>
        <v>デビルス</v>
      </c>
      <c r="I85" s="183">
        <f>日程表作成用!G86</f>
        <v>1</v>
      </c>
      <c r="J85" s="56">
        <f t="shared" si="12"/>
        <v>0</v>
      </c>
      <c r="K85" s="35">
        <f t="shared" si="13"/>
        <v>0</v>
      </c>
      <c r="L85" s="35">
        <f t="shared" si="14"/>
        <v>0</v>
      </c>
      <c r="M85" s="35">
        <f t="shared" si="15"/>
        <v>0</v>
      </c>
      <c r="N85" s="341"/>
      <c r="O85" s="345"/>
      <c r="P85" s="173"/>
      <c r="Q85" s="189"/>
      <c r="R85" s="173"/>
      <c r="S85" s="143"/>
    </row>
    <row r="86" spans="1:19" ht="18" customHeight="1" x14ac:dyDescent="0.15">
      <c r="A86" s="394"/>
      <c r="B86" s="152" t="s">
        <v>17</v>
      </c>
      <c r="C86" s="179">
        <f>日程表作成用!D87</f>
        <v>10</v>
      </c>
      <c r="D86" s="45" t="str">
        <f>LOOKUP($C86,登録順!$A$3:$A$16,登録順!$B$3:$B$16)</f>
        <v>調布イーグルス</v>
      </c>
      <c r="E86" s="46"/>
      <c r="F86" s="33" t="s">
        <v>13</v>
      </c>
      <c r="G86" s="22"/>
      <c r="H86" s="45" t="str">
        <f>LOOKUP($I86,登録順!$A$3:$A$16,登録順!$B$3:$B$16)</f>
        <v>薬師</v>
      </c>
      <c r="I86" s="185">
        <f>日程表作成用!G87</f>
        <v>8</v>
      </c>
      <c r="J86" s="57">
        <f t="shared" si="12"/>
        <v>0</v>
      </c>
      <c r="K86" s="58">
        <f t="shared" si="13"/>
        <v>0</v>
      </c>
      <c r="L86" s="58">
        <f t="shared" si="14"/>
        <v>0</v>
      </c>
      <c r="M86" s="58">
        <f t="shared" si="15"/>
        <v>0</v>
      </c>
      <c r="N86" s="342"/>
      <c r="O86" s="346"/>
      <c r="P86" s="174"/>
      <c r="Q86" s="190"/>
      <c r="R86" s="174"/>
      <c r="S86" s="144"/>
    </row>
    <row r="87" spans="1:19" ht="18" customHeight="1" x14ac:dyDescent="0.15">
      <c r="A87" s="379" t="str">
        <f>日程表作成用!B88</f>
        <v>8/24
(日）</v>
      </c>
      <c r="B87" s="154" t="s">
        <v>12</v>
      </c>
      <c r="C87" s="178">
        <f>日程表作成用!D88</f>
        <v>0</v>
      </c>
      <c r="D87" s="50" t="e">
        <f>LOOKUP($C87,登録順!$A$3:$A$16,登録順!$B$3:$B$16)</f>
        <v>#N/A</v>
      </c>
      <c r="E87" s="51"/>
      <c r="F87" s="15" t="s">
        <v>13</v>
      </c>
      <c r="G87" s="14"/>
      <c r="H87" s="50" t="e">
        <f>LOOKUP($I87,登録順!$A$3:$A$16,登録順!$B$3:$B$16)</f>
        <v>#N/A</v>
      </c>
      <c r="I87" s="184">
        <f>日程表作成用!G88</f>
        <v>0</v>
      </c>
      <c r="J87" s="59">
        <f t="shared" si="12"/>
        <v>0</v>
      </c>
      <c r="K87" s="34">
        <f t="shared" si="13"/>
        <v>0</v>
      </c>
      <c r="L87" s="34">
        <f t="shared" si="14"/>
        <v>0</v>
      </c>
      <c r="M87" s="34">
        <f t="shared" si="15"/>
        <v>0</v>
      </c>
      <c r="N87" s="343"/>
      <c r="O87" s="348"/>
      <c r="P87" s="140"/>
      <c r="Q87" s="191"/>
      <c r="R87" s="140"/>
      <c r="S87" s="145"/>
    </row>
    <row r="88" spans="1:19" ht="18" customHeight="1" x14ac:dyDescent="0.15">
      <c r="A88" s="380"/>
      <c r="B88" s="155" t="s">
        <v>14</v>
      </c>
      <c r="C88" s="177">
        <f>日程表作成用!D89</f>
        <v>10</v>
      </c>
      <c r="D88" s="52" t="str">
        <f>LOOKUP($C88,登録順!$A$3:$A$16,登録順!$B$3:$B$16)</f>
        <v>調布イーグルス</v>
      </c>
      <c r="E88" s="53"/>
      <c r="F88" s="20" t="s">
        <v>13</v>
      </c>
      <c r="G88" s="19"/>
      <c r="H88" s="52" t="str">
        <f>LOOKUP($I88,登録順!$A$3:$A$16,登録順!$B$3:$B$16)</f>
        <v>トータース</v>
      </c>
      <c r="I88" s="183">
        <f>日程表作成用!G89</f>
        <v>5</v>
      </c>
      <c r="J88" s="56">
        <f t="shared" si="12"/>
        <v>0</v>
      </c>
      <c r="K88" s="35">
        <f t="shared" si="13"/>
        <v>0</v>
      </c>
      <c r="L88" s="35">
        <f t="shared" si="14"/>
        <v>0</v>
      </c>
      <c r="M88" s="35">
        <f t="shared" si="15"/>
        <v>0</v>
      </c>
      <c r="N88" s="341"/>
      <c r="O88" s="345"/>
      <c r="P88" s="173"/>
      <c r="Q88" s="189"/>
      <c r="R88" s="173"/>
      <c r="S88" s="143"/>
    </row>
    <row r="89" spans="1:19" ht="18" customHeight="1" x14ac:dyDescent="0.15">
      <c r="A89" s="380"/>
      <c r="B89" s="155" t="s">
        <v>15</v>
      </c>
      <c r="C89" s="177">
        <f>日程表作成用!D90</f>
        <v>2</v>
      </c>
      <c r="D89" s="52" t="str">
        <f>LOOKUP($C89,登録順!$A$3:$A$16,登録順!$B$3:$B$16)</f>
        <v>くすのきナインズ</v>
      </c>
      <c r="E89" s="53"/>
      <c r="F89" s="20" t="s">
        <v>13</v>
      </c>
      <c r="G89" s="19"/>
      <c r="H89" s="52" t="str">
        <f>LOOKUP($I89,登録順!$A$3:$A$16,登録順!$B$3:$B$16)</f>
        <v>影法師</v>
      </c>
      <c r="I89" s="183">
        <f>日程表作成用!G90</f>
        <v>13</v>
      </c>
      <c r="J89" s="56">
        <f t="shared" si="12"/>
        <v>0</v>
      </c>
      <c r="K89" s="35">
        <f t="shared" si="13"/>
        <v>0</v>
      </c>
      <c r="L89" s="35">
        <f t="shared" si="14"/>
        <v>0</v>
      </c>
      <c r="M89" s="35">
        <f t="shared" si="15"/>
        <v>0</v>
      </c>
      <c r="N89" s="341"/>
      <c r="O89" s="345"/>
      <c r="P89" s="173"/>
      <c r="Q89" s="189"/>
      <c r="R89" s="173"/>
      <c r="S89" s="143"/>
    </row>
    <row r="90" spans="1:19" ht="18" customHeight="1" x14ac:dyDescent="0.15">
      <c r="A90" s="380"/>
      <c r="B90" s="155" t="s">
        <v>16</v>
      </c>
      <c r="C90" s="177">
        <f>日程表作成用!D91</f>
        <v>12</v>
      </c>
      <c r="D90" s="52" t="str">
        <f>LOOKUP($C90,登録順!$A$3:$A$16,登録順!$B$3:$B$16)</f>
        <v>深大寺モータース</v>
      </c>
      <c r="E90" s="53"/>
      <c r="F90" s="20" t="s">
        <v>13</v>
      </c>
      <c r="G90" s="19"/>
      <c r="H90" s="52" t="str">
        <f>LOOKUP($I90,登録順!$A$3:$A$16,登録順!$B$3:$B$16)</f>
        <v>オジャーズ</v>
      </c>
      <c r="I90" s="183">
        <f>日程表作成用!G91</f>
        <v>3</v>
      </c>
      <c r="J90" s="56">
        <f t="shared" si="12"/>
        <v>0</v>
      </c>
      <c r="K90" s="35">
        <f t="shared" si="13"/>
        <v>0</v>
      </c>
      <c r="L90" s="35">
        <f t="shared" si="14"/>
        <v>0</v>
      </c>
      <c r="M90" s="35">
        <f t="shared" si="15"/>
        <v>0</v>
      </c>
      <c r="N90" s="341"/>
      <c r="O90" s="345"/>
      <c r="P90" s="173"/>
      <c r="Q90" s="189"/>
      <c r="R90" s="173"/>
      <c r="S90" s="143"/>
    </row>
    <row r="91" spans="1:19" ht="18" customHeight="1" x14ac:dyDescent="0.15">
      <c r="A91" s="381"/>
      <c r="B91" s="156" t="s">
        <v>17</v>
      </c>
      <c r="C91" s="179">
        <f>日程表作成用!D92</f>
        <v>6</v>
      </c>
      <c r="D91" s="45" t="str">
        <f>LOOKUP($C91,登録順!$A$3:$A$16,登録順!$B$3:$B$16)</f>
        <v>レンジャーズ</v>
      </c>
      <c r="E91" s="46"/>
      <c r="F91" s="33" t="s">
        <v>13</v>
      </c>
      <c r="G91" s="22"/>
      <c r="H91" s="45" t="str">
        <f>LOOKUP($I91,登録順!$A$3:$A$16,登録順!$B$3:$B$16)</f>
        <v>アニマルズ</v>
      </c>
      <c r="I91" s="185">
        <f>日程表作成用!G92</f>
        <v>9</v>
      </c>
      <c r="J91" s="57">
        <f t="shared" si="12"/>
        <v>0</v>
      </c>
      <c r="K91" s="58">
        <f t="shared" si="13"/>
        <v>0</v>
      </c>
      <c r="L91" s="58">
        <f t="shared" si="14"/>
        <v>0</v>
      </c>
      <c r="M91" s="58">
        <f t="shared" si="15"/>
        <v>0</v>
      </c>
      <c r="N91" s="342"/>
      <c r="O91" s="346"/>
      <c r="P91" s="174"/>
      <c r="Q91" s="190"/>
      <c r="R91" s="174"/>
      <c r="S91" s="144"/>
    </row>
    <row r="92" spans="1:19" ht="18" customHeight="1" x14ac:dyDescent="0.15">
      <c r="A92" s="395" t="str">
        <f>日程表作成用!B93</f>
        <v>8/31
(日）</v>
      </c>
      <c r="B92" s="222" t="s">
        <v>12</v>
      </c>
      <c r="C92" s="199">
        <f>日程表作成用!D93</f>
        <v>0</v>
      </c>
      <c r="D92" s="200" t="e">
        <f>LOOKUP($C92,登録順!$A$3:$A$16,登録順!$B$3:$B$16)</f>
        <v>#N/A</v>
      </c>
      <c r="E92" s="201"/>
      <c r="F92" s="202" t="s">
        <v>13</v>
      </c>
      <c r="G92" s="203"/>
      <c r="H92" s="200" t="e">
        <f>LOOKUP($I92,登録順!$A$3:$A$16,登録順!$B$3:$B$16)</f>
        <v>#N/A</v>
      </c>
      <c r="I92" s="204">
        <f>日程表作成用!G93</f>
        <v>0</v>
      </c>
      <c r="J92" s="205">
        <f t="shared" si="12"/>
        <v>0</v>
      </c>
      <c r="K92" s="206">
        <f t="shared" si="13"/>
        <v>0</v>
      </c>
      <c r="L92" s="206">
        <f t="shared" si="14"/>
        <v>0</v>
      </c>
      <c r="M92" s="206">
        <f t="shared" si="15"/>
        <v>0</v>
      </c>
      <c r="N92" s="343"/>
      <c r="O92" s="348"/>
      <c r="P92" s="207"/>
      <c r="Q92" s="208"/>
      <c r="R92" s="207"/>
      <c r="S92" s="209"/>
    </row>
    <row r="93" spans="1:19" ht="18" customHeight="1" x14ac:dyDescent="0.15">
      <c r="A93" s="393"/>
      <c r="B93" s="151" t="s">
        <v>14</v>
      </c>
      <c r="C93" s="177">
        <f>日程表作成用!D94</f>
        <v>7</v>
      </c>
      <c r="D93" s="42" t="str">
        <f>LOOKUP($C93,登録順!$A$3:$A$16,登録順!$B$3:$B$16)</f>
        <v>ファイターズ</v>
      </c>
      <c r="E93" s="43"/>
      <c r="F93" s="32" t="s">
        <v>13</v>
      </c>
      <c r="G93" s="17"/>
      <c r="H93" s="42" t="str">
        <f>LOOKUP($I93,登録順!$A$3:$A$16,登録順!$B$3:$B$16)</f>
        <v>トータース</v>
      </c>
      <c r="I93" s="183">
        <f>日程表作成用!G94</f>
        <v>5</v>
      </c>
      <c r="J93" s="56">
        <f t="shared" si="12"/>
        <v>0</v>
      </c>
      <c r="K93" s="35">
        <f t="shared" si="13"/>
        <v>0</v>
      </c>
      <c r="L93" s="35">
        <f t="shared" si="14"/>
        <v>0</v>
      </c>
      <c r="M93" s="35">
        <f t="shared" si="15"/>
        <v>0</v>
      </c>
      <c r="N93" s="341"/>
      <c r="O93" s="345"/>
      <c r="P93" s="173"/>
      <c r="Q93" s="189"/>
      <c r="R93" s="173"/>
      <c r="S93" s="143"/>
    </row>
    <row r="94" spans="1:19" ht="18" customHeight="1" x14ac:dyDescent="0.15">
      <c r="A94" s="393"/>
      <c r="B94" s="151" t="s">
        <v>15</v>
      </c>
      <c r="C94" s="177">
        <f>日程表作成用!D95</f>
        <v>4</v>
      </c>
      <c r="D94" s="42" t="str">
        <f>LOOKUP($C94,登録順!$A$3:$A$16,登録順!$B$3:$B$16)</f>
        <v>ＫＡＮＥＫＯ</v>
      </c>
      <c r="E94" s="43"/>
      <c r="F94" s="32" t="s">
        <v>13</v>
      </c>
      <c r="G94" s="17"/>
      <c r="H94" s="42" t="str">
        <f>LOOKUP($I94,登録順!$A$3:$A$16,登録順!$B$3:$B$16)</f>
        <v>くすのきナインズ</v>
      </c>
      <c r="I94" s="183">
        <f>日程表作成用!G95</f>
        <v>2</v>
      </c>
      <c r="J94" s="56">
        <f t="shared" si="12"/>
        <v>0</v>
      </c>
      <c r="K94" s="35">
        <f t="shared" si="13"/>
        <v>0</v>
      </c>
      <c r="L94" s="35">
        <f t="shared" si="14"/>
        <v>0</v>
      </c>
      <c r="M94" s="35">
        <f t="shared" si="15"/>
        <v>0</v>
      </c>
      <c r="N94" s="341"/>
      <c r="O94" s="345"/>
      <c r="P94" s="173"/>
      <c r="Q94" s="189"/>
      <c r="R94" s="173"/>
      <c r="S94" s="143"/>
    </row>
    <row r="95" spans="1:19" ht="18" customHeight="1" x14ac:dyDescent="0.15">
      <c r="A95" s="393"/>
      <c r="B95" s="151" t="s">
        <v>16</v>
      </c>
      <c r="C95" s="177">
        <f>日程表作成用!D96</f>
        <v>8</v>
      </c>
      <c r="D95" s="42" t="str">
        <f>LOOKUP($C95,登録順!$A$3:$A$16,登録順!$B$3:$B$16)</f>
        <v>薬師</v>
      </c>
      <c r="E95" s="43"/>
      <c r="F95" s="32" t="s">
        <v>13</v>
      </c>
      <c r="G95" s="17"/>
      <c r="H95" s="42" t="str">
        <f>LOOKUP($I95,登録順!$A$3:$A$16,登録順!$B$3:$B$16)</f>
        <v>深大寺モータース</v>
      </c>
      <c r="I95" s="183">
        <f>日程表作成用!G96</f>
        <v>12</v>
      </c>
      <c r="J95" s="56">
        <f t="shared" si="12"/>
        <v>0</v>
      </c>
      <c r="K95" s="35">
        <f t="shared" si="13"/>
        <v>0</v>
      </c>
      <c r="L95" s="35">
        <f t="shared" si="14"/>
        <v>0</v>
      </c>
      <c r="M95" s="35">
        <f t="shared" si="15"/>
        <v>0</v>
      </c>
      <c r="N95" s="341"/>
      <c r="O95" s="345"/>
      <c r="P95" s="173"/>
      <c r="Q95" s="189"/>
      <c r="R95" s="173"/>
      <c r="S95" s="143"/>
    </row>
    <row r="96" spans="1:19" ht="18" customHeight="1" x14ac:dyDescent="0.15">
      <c r="A96" s="396"/>
      <c r="B96" s="230" t="s">
        <v>17</v>
      </c>
      <c r="C96" s="211">
        <f>日程表作成用!D97</f>
        <v>11</v>
      </c>
      <c r="D96" s="45" t="str">
        <f>LOOKUP($C96,登録順!$A$3:$A$16,登録順!$B$3:$B$16)</f>
        <v>東京アローズ</v>
      </c>
      <c r="E96" s="213"/>
      <c r="F96" s="33" t="s">
        <v>13</v>
      </c>
      <c r="G96" s="215"/>
      <c r="H96" s="45" t="str">
        <f>LOOKUP($I96,登録順!$A$3:$A$16,登録順!$B$3:$B$16)</f>
        <v>デビルス</v>
      </c>
      <c r="I96" s="216">
        <f>日程表作成用!G97</f>
        <v>1</v>
      </c>
      <c r="J96" s="217">
        <f t="shared" si="12"/>
        <v>0</v>
      </c>
      <c r="K96" s="218">
        <f t="shared" si="13"/>
        <v>0</v>
      </c>
      <c r="L96" s="218">
        <f t="shared" si="14"/>
        <v>0</v>
      </c>
      <c r="M96" s="218">
        <f t="shared" si="15"/>
        <v>0</v>
      </c>
      <c r="N96" s="342"/>
      <c r="O96" s="346"/>
      <c r="P96" s="219"/>
      <c r="Q96" s="220"/>
      <c r="R96" s="219"/>
      <c r="S96" s="221"/>
    </row>
    <row r="97" spans="1:19" ht="18" customHeight="1" x14ac:dyDescent="0.15">
      <c r="A97" s="379" t="str">
        <f>日程表作成用!B98</f>
        <v>9/7
(日）</v>
      </c>
      <c r="B97" s="154" t="s">
        <v>12</v>
      </c>
      <c r="C97" s="339">
        <f>日程表作成用!D98</f>
        <v>0</v>
      </c>
      <c r="D97" s="338" t="e">
        <f>LOOKUP($C97,登録順!$A$3:$A$16,登録順!$B$3:$B$16)</f>
        <v>#N/A</v>
      </c>
      <c r="E97" s="51"/>
      <c r="F97" s="15" t="s">
        <v>13</v>
      </c>
      <c r="G97" s="14"/>
      <c r="H97" s="50" t="e">
        <f>LOOKUP($I97,登録順!$A$3:$A$16,登録順!$B$3:$B$16)</f>
        <v>#N/A</v>
      </c>
      <c r="I97" s="184">
        <f>日程表作成用!G98</f>
        <v>0</v>
      </c>
      <c r="J97" s="158">
        <f t="shared" si="12"/>
        <v>0</v>
      </c>
      <c r="K97" s="159">
        <f t="shared" si="13"/>
        <v>0</v>
      </c>
      <c r="L97" s="159">
        <f t="shared" si="14"/>
        <v>0</v>
      </c>
      <c r="M97" s="159">
        <f t="shared" si="15"/>
        <v>0</v>
      </c>
      <c r="N97" s="343"/>
      <c r="O97" s="348"/>
      <c r="P97" s="141"/>
      <c r="Q97" s="192"/>
      <c r="R97" s="141"/>
      <c r="S97" s="146"/>
    </row>
    <row r="98" spans="1:19" ht="18" customHeight="1" x14ac:dyDescent="0.15">
      <c r="A98" s="380"/>
      <c r="B98" s="155" t="s">
        <v>14</v>
      </c>
      <c r="C98" s="177">
        <v>5</v>
      </c>
      <c r="D98" s="52" t="str">
        <f>LOOKUP($C98,登録順!$A$3:$A$16,登録順!$B$3:$B$16)</f>
        <v>トータース</v>
      </c>
      <c r="E98" s="53"/>
      <c r="F98" s="20" t="s">
        <v>13</v>
      </c>
      <c r="G98" s="19"/>
      <c r="H98" s="52" t="str">
        <f>LOOKUP($I98,登録順!$A$3:$A$16,登録順!$B$3:$B$16)</f>
        <v>薬師</v>
      </c>
      <c r="I98" s="183">
        <v>8</v>
      </c>
      <c r="J98" s="160">
        <f t="shared" si="12"/>
        <v>0</v>
      </c>
      <c r="K98" s="161">
        <f t="shared" si="13"/>
        <v>0</v>
      </c>
      <c r="L98" s="161">
        <f t="shared" si="14"/>
        <v>0</v>
      </c>
      <c r="M98" s="161">
        <f t="shared" si="15"/>
        <v>0</v>
      </c>
      <c r="N98" s="341">
        <v>45795</v>
      </c>
      <c r="O98" s="345" t="s">
        <v>103</v>
      </c>
      <c r="P98" s="164"/>
      <c r="Q98" s="193"/>
      <c r="R98" s="164"/>
      <c r="S98" s="147"/>
    </row>
    <row r="99" spans="1:19" ht="18" customHeight="1" x14ac:dyDescent="0.15">
      <c r="A99" s="380"/>
      <c r="B99" s="155" t="s">
        <v>15</v>
      </c>
      <c r="C99" s="177">
        <v>12</v>
      </c>
      <c r="D99" s="52" t="str">
        <f>LOOKUP($C99,登録順!$A$3:$A$16,登録順!$B$3:$B$16)</f>
        <v>深大寺モータース</v>
      </c>
      <c r="E99" s="53"/>
      <c r="F99" s="20" t="s">
        <v>13</v>
      </c>
      <c r="G99" s="19"/>
      <c r="H99" s="52" t="str">
        <f>LOOKUP($I99,登録順!$A$3:$A$16,登録順!$B$3:$B$16)</f>
        <v>東京アローズ</v>
      </c>
      <c r="I99" s="183">
        <v>11</v>
      </c>
      <c r="J99" s="160">
        <f t="shared" si="12"/>
        <v>0</v>
      </c>
      <c r="K99" s="161">
        <f t="shared" si="13"/>
        <v>0</v>
      </c>
      <c r="L99" s="161">
        <f t="shared" si="14"/>
        <v>0</v>
      </c>
      <c r="M99" s="161">
        <f t="shared" si="15"/>
        <v>0</v>
      </c>
      <c r="N99" s="341">
        <v>45795</v>
      </c>
      <c r="O99" s="345" t="s">
        <v>103</v>
      </c>
      <c r="P99" s="164"/>
      <c r="Q99" s="193"/>
      <c r="R99" s="164"/>
      <c r="S99" s="147"/>
    </row>
    <row r="100" spans="1:19" ht="18" customHeight="1" x14ac:dyDescent="0.15">
      <c r="A100" s="380"/>
      <c r="B100" s="155" t="s">
        <v>16</v>
      </c>
      <c r="C100" s="177">
        <v>1</v>
      </c>
      <c r="D100" s="52" t="str">
        <f>LOOKUP($C100,登録順!$A$3:$A$16,登録順!$B$3:$B$16)</f>
        <v>デビルス</v>
      </c>
      <c r="E100" s="53"/>
      <c r="F100" s="20" t="s">
        <v>13</v>
      </c>
      <c r="G100" s="19"/>
      <c r="H100" s="52" t="str">
        <f>LOOKUP($I100,登録順!$A$3:$A$16,登録順!$B$3:$B$16)</f>
        <v>ＫＡＮＥＫＯ</v>
      </c>
      <c r="I100" s="183">
        <v>4</v>
      </c>
      <c r="J100" s="160">
        <f t="shared" si="12"/>
        <v>0</v>
      </c>
      <c r="K100" s="161">
        <f t="shared" si="13"/>
        <v>0</v>
      </c>
      <c r="L100" s="161">
        <f t="shared" si="14"/>
        <v>0</v>
      </c>
      <c r="M100" s="161">
        <f t="shared" si="15"/>
        <v>0</v>
      </c>
      <c r="N100" s="341">
        <v>45795</v>
      </c>
      <c r="O100" s="345" t="s">
        <v>103</v>
      </c>
      <c r="P100" s="164"/>
      <c r="Q100" s="193"/>
      <c r="R100" s="164"/>
      <c r="S100" s="147"/>
    </row>
    <row r="101" spans="1:19" ht="18" customHeight="1" x14ac:dyDescent="0.15">
      <c r="A101" s="381"/>
      <c r="B101" s="156" t="s">
        <v>17</v>
      </c>
      <c r="C101" s="211">
        <v>7</v>
      </c>
      <c r="D101" s="54" t="str">
        <f>LOOKUP($C101,登録順!$A$3:$A$16,登録順!$B$3:$B$16)</f>
        <v>ファイターズ</v>
      </c>
      <c r="E101" s="55"/>
      <c r="F101" s="25" t="s">
        <v>13</v>
      </c>
      <c r="G101" s="24"/>
      <c r="H101" s="54" t="str">
        <f>LOOKUP($I101,登録順!$A$3:$A$16,登録順!$B$3:$B$16)</f>
        <v>くすのきナインズ</v>
      </c>
      <c r="I101" s="185">
        <v>2</v>
      </c>
      <c r="J101" s="162">
        <f t="shared" si="12"/>
        <v>0</v>
      </c>
      <c r="K101" s="163">
        <f t="shared" si="13"/>
        <v>0</v>
      </c>
      <c r="L101" s="163">
        <f t="shared" si="14"/>
        <v>0</v>
      </c>
      <c r="M101" s="163">
        <f t="shared" si="15"/>
        <v>0</v>
      </c>
      <c r="N101" s="341">
        <v>45795</v>
      </c>
      <c r="O101" s="345" t="s">
        <v>103</v>
      </c>
      <c r="P101" s="194"/>
      <c r="Q101" s="195"/>
      <c r="R101" s="194"/>
      <c r="S101" s="148"/>
    </row>
    <row r="102" spans="1:19" ht="18" customHeight="1" x14ac:dyDescent="0.15">
      <c r="A102" s="382" t="str">
        <f>日程表作成用!B103</f>
        <v>9/14
(日）</v>
      </c>
      <c r="B102" s="222" t="s">
        <v>12</v>
      </c>
      <c r="C102" s="178">
        <f>日程表作成用!D103</f>
        <v>0</v>
      </c>
      <c r="D102" s="223" t="e">
        <f>LOOKUP($C102,登録順!$A$3:$A$16,登録順!$B$3:$B$16)</f>
        <v>#N/A</v>
      </c>
      <c r="E102" s="224"/>
      <c r="F102" s="225" t="s">
        <v>13</v>
      </c>
      <c r="G102" s="226"/>
      <c r="H102" s="223" t="e">
        <f>LOOKUP($I102,登録順!$A$3:$A$16,登録順!$B$3:$B$16)</f>
        <v>#N/A</v>
      </c>
      <c r="I102" s="204">
        <f>日程表作成用!G103</f>
        <v>0</v>
      </c>
      <c r="J102" s="234">
        <f t="shared" si="12"/>
        <v>0</v>
      </c>
      <c r="K102" s="235">
        <f t="shared" si="13"/>
        <v>0</v>
      </c>
      <c r="L102" s="235">
        <f t="shared" si="14"/>
        <v>0</v>
      </c>
      <c r="M102" s="235">
        <f t="shared" si="15"/>
        <v>0</v>
      </c>
      <c r="N102" s="343"/>
      <c r="O102" s="348"/>
      <c r="P102" s="227"/>
      <c r="Q102" s="228"/>
      <c r="R102" s="227"/>
      <c r="S102" s="229"/>
    </row>
    <row r="103" spans="1:19" ht="18" customHeight="1" x14ac:dyDescent="0.15">
      <c r="A103" s="380"/>
      <c r="B103" s="155" t="s">
        <v>14</v>
      </c>
      <c r="C103" s="177">
        <v>13</v>
      </c>
      <c r="D103" s="52" t="str">
        <f>LOOKUP($C103,登録順!$A$3:$A$16,登録順!$B$3:$B$16)</f>
        <v>影法師</v>
      </c>
      <c r="E103" s="53"/>
      <c r="F103" s="20" t="s">
        <v>13</v>
      </c>
      <c r="G103" s="19"/>
      <c r="H103" s="52" t="str">
        <f>LOOKUP($I103,登録順!$A$3:$A$16,登録順!$B$3:$B$16)</f>
        <v>デビルス</v>
      </c>
      <c r="I103" s="183">
        <v>1</v>
      </c>
      <c r="J103" s="160">
        <f t="shared" si="12"/>
        <v>0</v>
      </c>
      <c r="K103" s="161">
        <f t="shared" si="13"/>
        <v>0</v>
      </c>
      <c r="L103" s="161">
        <f t="shared" si="14"/>
        <v>0</v>
      </c>
      <c r="M103" s="161">
        <f t="shared" si="15"/>
        <v>0</v>
      </c>
      <c r="N103" s="341">
        <v>45802</v>
      </c>
      <c r="O103" s="345" t="s">
        <v>103</v>
      </c>
      <c r="P103" s="164"/>
      <c r="Q103" s="193"/>
      <c r="R103" s="164"/>
      <c r="S103" s="147"/>
    </row>
    <row r="104" spans="1:19" ht="18" customHeight="1" x14ac:dyDescent="0.15">
      <c r="A104" s="380"/>
      <c r="B104" s="155" t="s">
        <v>15</v>
      </c>
      <c r="C104" s="177">
        <v>4</v>
      </c>
      <c r="D104" s="52" t="str">
        <f>LOOKUP($C104,登録順!$A$3:$A$16,登録順!$B$3:$B$16)</f>
        <v>ＫＡＮＥＫＯ</v>
      </c>
      <c r="E104" s="53"/>
      <c r="F104" s="20" t="s">
        <v>13</v>
      </c>
      <c r="G104" s="19"/>
      <c r="H104" s="52" t="str">
        <f>LOOKUP($I104,登録順!$A$3:$A$16,登録順!$B$3:$B$16)</f>
        <v>レンジャーズ</v>
      </c>
      <c r="I104" s="183">
        <v>6</v>
      </c>
      <c r="J104" s="160">
        <f t="shared" si="12"/>
        <v>0</v>
      </c>
      <c r="K104" s="161">
        <f t="shared" si="13"/>
        <v>0</v>
      </c>
      <c r="L104" s="161">
        <f t="shared" si="14"/>
        <v>0</v>
      </c>
      <c r="M104" s="161">
        <f t="shared" si="15"/>
        <v>0</v>
      </c>
      <c r="N104" s="341">
        <v>45802</v>
      </c>
      <c r="O104" s="345" t="s">
        <v>103</v>
      </c>
      <c r="P104" s="173"/>
      <c r="Q104" s="193"/>
      <c r="R104" s="164"/>
      <c r="S104" s="147"/>
    </row>
    <row r="105" spans="1:19" ht="18" customHeight="1" x14ac:dyDescent="0.15">
      <c r="A105" s="380"/>
      <c r="B105" s="155" t="s">
        <v>16</v>
      </c>
      <c r="C105" s="177">
        <v>9</v>
      </c>
      <c r="D105" s="52" t="str">
        <f>LOOKUP($C105,登録順!$A$3:$A$16,登録順!$B$3:$B$16)</f>
        <v>アニマルズ</v>
      </c>
      <c r="E105" s="53"/>
      <c r="F105" s="20" t="s">
        <v>13</v>
      </c>
      <c r="G105" s="19"/>
      <c r="H105" s="52" t="str">
        <f>LOOKUP($I105,登録順!$A$3:$A$16,登録順!$B$3:$B$16)</f>
        <v>ファイターズ</v>
      </c>
      <c r="I105" s="183">
        <v>7</v>
      </c>
      <c r="J105" s="160">
        <f t="shared" si="12"/>
        <v>0</v>
      </c>
      <c r="K105" s="161">
        <f t="shared" si="13"/>
        <v>0</v>
      </c>
      <c r="L105" s="161">
        <f t="shared" si="14"/>
        <v>0</v>
      </c>
      <c r="M105" s="161">
        <f t="shared" si="15"/>
        <v>0</v>
      </c>
      <c r="N105" s="341">
        <v>45802</v>
      </c>
      <c r="O105" s="345" t="s">
        <v>103</v>
      </c>
      <c r="P105" s="164"/>
      <c r="Q105" s="193"/>
      <c r="R105" s="164"/>
      <c r="S105" s="147"/>
    </row>
    <row r="106" spans="1:19" ht="18" customHeight="1" x14ac:dyDescent="0.15">
      <c r="A106" s="383"/>
      <c r="B106" s="210" t="s">
        <v>17</v>
      </c>
      <c r="C106" s="179">
        <v>10</v>
      </c>
      <c r="D106" s="236" t="str">
        <f>LOOKUP($C106,登録順!$A$3:$A$16,登録順!$B$3:$B$16)</f>
        <v>調布イーグルス</v>
      </c>
      <c r="E106" s="237"/>
      <c r="F106" s="238" t="s">
        <v>13</v>
      </c>
      <c r="G106" s="239"/>
      <c r="H106" s="236" t="str">
        <f>LOOKUP($I106,登録順!$A$3:$A$16,登録順!$B$3:$B$16)</f>
        <v>オジャーズ</v>
      </c>
      <c r="I106" s="216">
        <v>3</v>
      </c>
      <c r="J106" s="240">
        <f t="shared" si="12"/>
        <v>0</v>
      </c>
      <c r="K106" s="241">
        <f t="shared" si="13"/>
        <v>0</v>
      </c>
      <c r="L106" s="241">
        <f t="shared" si="14"/>
        <v>0</v>
      </c>
      <c r="M106" s="241">
        <f t="shared" si="15"/>
        <v>0</v>
      </c>
      <c r="N106" s="341">
        <v>45802</v>
      </c>
      <c r="O106" s="345" t="s">
        <v>103</v>
      </c>
      <c r="P106" s="231"/>
      <c r="Q106" s="232"/>
      <c r="R106" s="231"/>
      <c r="S106" s="233"/>
    </row>
    <row r="107" spans="1:19" ht="18" customHeight="1" x14ac:dyDescent="0.15">
      <c r="A107" s="379" t="str">
        <f>日程表作成用!B108</f>
        <v>9/21
(日）</v>
      </c>
      <c r="B107" s="154" t="s">
        <v>12</v>
      </c>
      <c r="C107" s="178">
        <f>日程表作成用!D108</f>
        <v>0</v>
      </c>
      <c r="D107" s="50" t="e">
        <f>LOOKUP($C107,登録順!$A$3:$A$16,登録順!$B$3:$B$16)</f>
        <v>#N/A</v>
      </c>
      <c r="E107" s="51"/>
      <c r="F107" s="15" t="s">
        <v>13</v>
      </c>
      <c r="G107" s="14"/>
      <c r="H107" s="50" t="e">
        <f>LOOKUP($I107,登録順!$A$3:$A$16,登録順!$B$3:$B$16)</f>
        <v>#N/A</v>
      </c>
      <c r="I107" s="184">
        <f>日程表作成用!G108</f>
        <v>0</v>
      </c>
      <c r="J107" s="158">
        <f t="shared" ref="J107:J141" si="16">IF($E107&gt;$G107,$C107,IF($E107&lt;$G107,$I107,0))</f>
        <v>0</v>
      </c>
      <c r="K107" s="159">
        <f t="shared" ref="K107:K141" si="17">IF($E107&lt;$G107,$C107,IF($E107&gt;$G107,$I107,0))</f>
        <v>0</v>
      </c>
      <c r="L107" s="159">
        <f t="shared" ref="L107:L141" si="18">IF($E107=$G107,IF($E107="",0,$C107),0)</f>
        <v>0</v>
      </c>
      <c r="M107" s="159">
        <f t="shared" ref="M107:M141" si="19">IF($E107=$G107,IF($G107="",0,$I107),0)</f>
        <v>0</v>
      </c>
      <c r="N107" s="343"/>
      <c r="O107" s="348"/>
      <c r="P107" s="141"/>
      <c r="Q107" s="192"/>
      <c r="R107" s="141"/>
      <c r="S107" s="146"/>
    </row>
    <row r="108" spans="1:19" ht="18" customHeight="1" x14ac:dyDescent="0.15">
      <c r="A108" s="380"/>
      <c r="B108" s="155" t="s">
        <v>14</v>
      </c>
      <c r="C108" s="177">
        <v>3</v>
      </c>
      <c r="D108" s="52" t="str">
        <f>LOOKUP($C108,登録順!$A$3:$A$16,登録順!$B$3:$B$16)</f>
        <v>オジャーズ</v>
      </c>
      <c r="E108" s="53"/>
      <c r="F108" s="20" t="s">
        <v>13</v>
      </c>
      <c r="G108" s="19"/>
      <c r="H108" s="52" t="str">
        <f>LOOKUP($I108,登録順!$A$3:$A$16,登録順!$B$3:$B$16)</f>
        <v>レンジャーズ</v>
      </c>
      <c r="I108" s="183">
        <v>6</v>
      </c>
      <c r="J108" s="160">
        <f t="shared" si="16"/>
        <v>0</v>
      </c>
      <c r="K108" s="161">
        <f t="shared" si="17"/>
        <v>0</v>
      </c>
      <c r="L108" s="161">
        <f t="shared" si="18"/>
        <v>0</v>
      </c>
      <c r="M108" s="161">
        <f t="shared" si="19"/>
        <v>0</v>
      </c>
      <c r="N108" s="341">
        <v>45809</v>
      </c>
      <c r="O108" s="345" t="s">
        <v>103</v>
      </c>
      <c r="P108" s="164"/>
      <c r="Q108" s="193"/>
      <c r="R108" s="164"/>
      <c r="S108" s="147"/>
    </row>
    <row r="109" spans="1:19" ht="18" customHeight="1" x14ac:dyDescent="0.15">
      <c r="A109" s="380"/>
      <c r="B109" s="155" t="s">
        <v>15</v>
      </c>
      <c r="C109" s="177">
        <v>13</v>
      </c>
      <c r="D109" s="52" t="str">
        <f>LOOKUP($C109,登録順!$A$3:$A$16,登録順!$B$3:$B$16)</f>
        <v>影法師</v>
      </c>
      <c r="E109" s="53"/>
      <c r="F109" s="20" t="s">
        <v>13</v>
      </c>
      <c r="G109" s="19"/>
      <c r="H109" s="52" t="str">
        <f>LOOKUP($I109,登録順!$A$3:$A$16,登録順!$B$3:$B$16)</f>
        <v>アニマルズ</v>
      </c>
      <c r="I109" s="183">
        <v>9</v>
      </c>
      <c r="J109" s="160">
        <f t="shared" si="16"/>
        <v>0</v>
      </c>
      <c r="K109" s="161">
        <f t="shared" si="17"/>
        <v>0</v>
      </c>
      <c r="L109" s="161">
        <f t="shared" si="18"/>
        <v>0</v>
      </c>
      <c r="M109" s="161">
        <f t="shared" si="19"/>
        <v>0</v>
      </c>
      <c r="N109" s="341">
        <v>45809</v>
      </c>
      <c r="O109" s="345" t="s">
        <v>103</v>
      </c>
      <c r="P109" s="164"/>
      <c r="Q109" s="193"/>
      <c r="R109" s="164"/>
      <c r="S109" s="147"/>
    </row>
    <row r="110" spans="1:19" ht="18" customHeight="1" x14ac:dyDescent="0.15">
      <c r="A110" s="380"/>
      <c r="B110" s="155" t="s">
        <v>16</v>
      </c>
      <c r="C110" s="177">
        <f>日程表作成用!D111</f>
        <v>1</v>
      </c>
      <c r="D110" s="52" t="str">
        <f>LOOKUP($C110,登録順!$A$3:$A$16,登録順!$B$3:$B$16)</f>
        <v>デビルス</v>
      </c>
      <c r="E110" s="53"/>
      <c r="F110" s="20" t="s">
        <v>13</v>
      </c>
      <c r="G110" s="19"/>
      <c r="H110" s="52" t="str">
        <f>LOOKUP($I110,登録順!$A$3:$A$16,登録順!$B$3:$B$16)</f>
        <v>アニマルズ</v>
      </c>
      <c r="I110" s="183">
        <f>日程表作成用!G111</f>
        <v>9</v>
      </c>
      <c r="J110" s="160">
        <f t="shared" si="16"/>
        <v>0</v>
      </c>
      <c r="K110" s="161">
        <f t="shared" si="17"/>
        <v>0</v>
      </c>
      <c r="L110" s="161">
        <f t="shared" si="18"/>
        <v>0</v>
      </c>
      <c r="M110" s="161">
        <f t="shared" si="19"/>
        <v>0</v>
      </c>
      <c r="N110" s="341">
        <v>45809</v>
      </c>
      <c r="O110" s="345" t="s">
        <v>103</v>
      </c>
      <c r="P110" s="164"/>
      <c r="Q110" s="193"/>
      <c r="R110" s="164"/>
      <c r="S110" s="147"/>
    </row>
    <row r="111" spans="1:19" ht="18" customHeight="1" x14ac:dyDescent="0.15">
      <c r="A111" s="381"/>
      <c r="B111" s="156" t="s">
        <v>17</v>
      </c>
      <c r="C111" s="179">
        <f>日程表作成用!D112</f>
        <v>2</v>
      </c>
      <c r="D111" s="54" t="str">
        <f>LOOKUP($C111,登録順!$A$3:$A$16,登録順!$B$3:$B$16)</f>
        <v>くすのきナインズ</v>
      </c>
      <c r="E111" s="55"/>
      <c r="F111" s="25" t="s">
        <v>13</v>
      </c>
      <c r="G111" s="24"/>
      <c r="H111" s="54" t="str">
        <f>LOOKUP($I111,登録順!$A$3:$A$16,登録順!$B$3:$B$16)</f>
        <v>薬師</v>
      </c>
      <c r="I111" s="185">
        <f>日程表作成用!G112</f>
        <v>8</v>
      </c>
      <c r="J111" s="162">
        <f t="shared" si="16"/>
        <v>0</v>
      </c>
      <c r="K111" s="163">
        <f t="shared" si="17"/>
        <v>0</v>
      </c>
      <c r="L111" s="163">
        <f t="shared" si="18"/>
        <v>0</v>
      </c>
      <c r="M111" s="163">
        <f t="shared" si="19"/>
        <v>0</v>
      </c>
      <c r="N111" s="341">
        <v>45809</v>
      </c>
      <c r="O111" s="345" t="s">
        <v>103</v>
      </c>
      <c r="P111" s="194"/>
      <c r="Q111" s="195"/>
      <c r="R111" s="194"/>
      <c r="S111" s="148"/>
    </row>
    <row r="112" spans="1:19" ht="18" customHeight="1" x14ac:dyDescent="0.15">
      <c r="A112" s="382" t="str">
        <f>日程表作成用!B113</f>
        <v>9/28
(日）</v>
      </c>
      <c r="B112" s="222" t="s">
        <v>12</v>
      </c>
      <c r="C112" s="199">
        <f>日程表作成用!D113</f>
        <v>0</v>
      </c>
      <c r="D112" s="223" t="e">
        <f>LOOKUP($C112,登録順!$A$3:$A$16,登録順!$B$3:$B$16)</f>
        <v>#N/A</v>
      </c>
      <c r="E112" s="224"/>
      <c r="F112" s="225" t="s">
        <v>13</v>
      </c>
      <c r="G112" s="226"/>
      <c r="H112" s="223" t="e">
        <f>LOOKUP($I112,登録順!$A$3:$A$16,登録順!$B$3:$B$16)</f>
        <v>#N/A</v>
      </c>
      <c r="I112" s="204">
        <f>日程表作成用!G113</f>
        <v>0</v>
      </c>
      <c r="J112" s="234">
        <f t="shared" si="16"/>
        <v>0</v>
      </c>
      <c r="K112" s="235">
        <f t="shared" si="17"/>
        <v>0</v>
      </c>
      <c r="L112" s="235">
        <f t="shared" si="18"/>
        <v>0</v>
      </c>
      <c r="M112" s="235">
        <f t="shared" si="19"/>
        <v>0</v>
      </c>
      <c r="N112" s="343"/>
      <c r="O112" s="348"/>
      <c r="P112" s="227"/>
      <c r="Q112" s="228"/>
      <c r="R112" s="227"/>
      <c r="S112" s="229"/>
    </row>
    <row r="113" spans="1:19" ht="18" customHeight="1" x14ac:dyDescent="0.15">
      <c r="A113" s="380"/>
      <c r="B113" s="155" t="s">
        <v>14</v>
      </c>
      <c r="C113" s="177">
        <f>日程表作成用!D114</f>
        <v>10</v>
      </c>
      <c r="D113" s="52" t="str">
        <f>LOOKUP($C113,登録順!$A$3:$A$16,登録順!$B$3:$B$16)</f>
        <v>調布イーグルス</v>
      </c>
      <c r="E113" s="53"/>
      <c r="F113" s="20" t="s">
        <v>13</v>
      </c>
      <c r="G113" s="19"/>
      <c r="H113" s="52" t="str">
        <f>LOOKUP($I113,登録順!$A$3:$A$16,登録順!$B$3:$B$16)</f>
        <v>影法師</v>
      </c>
      <c r="I113" s="183">
        <f>日程表作成用!G114</f>
        <v>13</v>
      </c>
      <c r="J113" s="160">
        <f t="shared" si="16"/>
        <v>0</v>
      </c>
      <c r="K113" s="161">
        <f t="shared" si="17"/>
        <v>0</v>
      </c>
      <c r="L113" s="161">
        <f t="shared" si="18"/>
        <v>0</v>
      </c>
      <c r="M113" s="161">
        <f t="shared" si="19"/>
        <v>0</v>
      </c>
      <c r="N113" s="341">
        <v>45823</v>
      </c>
      <c r="O113" s="345" t="s">
        <v>103</v>
      </c>
      <c r="P113" s="164"/>
      <c r="Q113" s="193"/>
      <c r="R113" s="164"/>
      <c r="S113" s="147"/>
    </row>
    <row r="114" spans="1:19" ht="18" customHeight="1" x14ac:dyDescent="0.15">
      <c r="A114" s="380"/>
      <c r="B114" s="155" t="s">
        <v>15</v>
      </c>
      <c r="C114" s="177">
        <f>日程表作成用!D115</f>
        <v>9</v>
      </c>
      <c r="D114" s="52" t="str">
        <f>LOOKUP($C114,登録順!$A$3:$A$16,登録順!$B$3:$B$16)</f>
        <v>アニマルズ</v>
      </c>
      <c r="E114" s="53"/>
      <c r="F114" s="20" t="s">
        <v>13</v>
      </c>
      <c r="G114" s="19"/>
      <c r="H114" s="52" t="str">
        <f>LOOKUP($I114,登録順!$A$3:$A$16,登録順!$B$3:$B$16)</f>
        <v>くすのきナインズ</v>
      </c>
      <c r="I114" s="183">
        <f>日程表作成用!G115</f>
        <v>2</v>
      </c>
      <c r="J114" s="160">
        <f t="shared" si="16"/>
        <v>0</v>
      </c>
      <c r="K114" s="161">
        <f t="shared" si="17"/>
        <v>0</v>
      </c>
      <c r="L114" s="161">
        <f t="shared" si="18"/>
        <v>0</v>
      </c>
      <c r="M114" s="161">
        <f t="shared" si="19"/>
        <v>0</v>
      </c>
      <c r="N114" s="341">
        <v>45823</v>
      </c>
      <c r="O114" s="345" t="s">
        <v>103</v>
      </c>
      <c r="P114" s="164"/>
      <c r="Q114" s="193"/>
      <c r="R114" s="173"/>
      <c r="S114" s="147"/>
    </row>
    <row r="115" spans="1:19" ht="18" customHeight="1" x14ac:dyDescent="0.15">
      <c r="A115" s="380"/>
      <c r="B115" s="155" t="s">
        <v>16</v>
      </c>
      <c r="C115" s="177">
        <f>日程表作成用!D116</f>
        <v>3</v>
      </c>
      <c r="D115" s="52" t="str">
        <f>LOOKUP($C115,登録順!$A$3:$A$16,登録順!$B$3:$B$16)</f>
        <v>オジャーズ</v>
      </c>
      <c r="E115" s="53"/>
      <c r="F115" s="20" t="s">
        <v>13</v>
      </c>
      <c r="G115" s="19"/>
      <c r="H115" s="52" t="str">
        <f>LOOKUP($I115,登録順!$A$3:$A$16,登録順!$B$3:$B$16)</f>
        <v>ファイターズ</v>
      </c>
      <c r="I115" s="183">
        <f>日程表作成用!G116</f>
        <v>7</v>
      </c>
      <c r="J115" s="160">
        <f t="shared" si="16"/>
        <v>0</v>
      </c>
      <c r="K115" s="161">
        <f t="shared" si="17"/>
        <v>0</v>
      </c>
      <c r="L115" s="161">
        <f t="shared" si="18"/>
        <v>0</v>
      </c>
      <c r="M115" s="161">
        <f t="shared" si="19"/>
        <v>0</v>
      </c>
      <c r="N115" s="341">
        <v>45823</v>
      </c>
      <c r="O115" s="345" t="s">
        <v>103</v>
      </c>
      <c r="P115" s="164"/>
      <c r="Q115" s="193"/>
      <c r="R115" s="164"/>
      <c r="S115" s="147"/>
    </row>
    <row r="116" spans="1:19" ht="18" customHeight="1" x14ac:dyDescent="0.15">
      <c r="A116" s="383"/>
      <c r="B116" s="210" t="s">
        <v>17</v>
      </c>
      <c r="C116" s="211">
        <f>日程表作成用!D117</f>
        <v>6</v>
      </c>
      <c r="D116" s="236" t="str">
        <f>LOOKUP($C116,登録順!$A$3:$A$16,登録順!$B$3:$B$16)</f>
        <v>レンジャーズ</v>
      </c>
      <c r="E116" s="237"/>
      <c r="F116" s="238" t="s">
        <v>13</v>
      </c>
      <c r="G116" s="239"/>
      <c r="H116" s="236" t="str">
        <f>LOOKUP($I116,登録順!$A$3:$A$16,登録順!$B$3:$B$16)</f>
        <v>深大寺モータース</v>
      </c>
      <c r="I116" s="216">
        <f>日程表作成用!G117</f>
        <v>12</v>
      </c>
      <c r="J116" s="240">
        <f t="shared" si="16"/>
        <v>0</v>
      </c>
      <c r="K116" s="241">
        <f t="shared" si="17"/>
        <v>0</v>
      </c>
      <c r="L116" s="241">
        <f t="shared" si="18"/>
        <v>0</v>
      </c>
      <c r="M116" s="241">
        <f t="shared" si="19"/>
        <v>0</v>
      </c>
      <c r="N116" s="342">
        <v>45823</v>
      </c>
      <c r="O116" s="346" t="s">
        <v>103</v>
      </c>
      <c r="P116" s="173"/>
      <c r="Q116" s="232"/>
      <c r="R116" s="231"/>
      <c r="S116" s="233"/>
    </row>
    <row r="117" spans="1:19" ht="18" customHeight="1" x14ac:dyDescent="0.15">
      <c r="A117" s="379" t="str">
        <f>日程表作成用!B118</f>
        <v>10/5
(日）</v>
      </c>
      <c r="B117" s="154" t="s">
        <v>12</v>
      </c>
      <c r="C117" s="178">
        <f>日程表作成用!D118</f>
        <v>0</v>
      </c>
      <c r="D117" s="50" t="e">
        <f>LOOKUP($C117,登録順!$A$3:$A$16,登録順!$B$3:$B$16)</f>
        <v>#N/A</v>
      </c>
      <c r="E117" s="51"/>
      <c r="F117" s="15" t="s">
        <v>13</v>
      </c>
      <c r="G117" s="14"/>
      <c r="H117" s="50" t="e">
        <f>LOOKUP($I117,登録順!$A$3:$A$16,登録順!$B$3:$B$16)</f>
        <v>#N/A</v>
      </c>
      <c r="I117" s="184">
        <f>日程表作成用!G118</f>
        <v>0</v>
      </c>
      <c r="J117" s="158">
        <f t="shared" si="16"/>
        <v>0</v>
      </c>
      <c r="K117" s="159">
        <f t="shared" si="17"/>
        <v>0</v>
      </c>
      <c r="L117" s="159">
        <f t="shared" si="18"/>
        <v>0</v>
      </c>
      <c r="M117" s="159">
        <f t="shared" si="19"/>
        <v>0</v>
      </c>
      <c r="N117" s="343"/>
      <c r="O117" s="348"/>
      <c r="P117" s="141"/>
      <c r="Q117" s="192"/>
      <c r="R117" s="141"/>
      <c r="S117" s="146"/>
    </row>
    <row r="118" spans="1:19" ht="18" customHeight="1" x14ac:dyDescent="0.15">
      <c r="A118" s="380"/>
      <c r="B118" s="155" t="s">
        <v>14</v>
      </c>
      <c r="C118" s="177">
        <f>日程表作成用!D119</f>
        <v>3</v>
      </c>
      <c r="D118" s="52" t="str">
        <f>LOOKUP($C118,登録順!$A$3:$A$16,登録順!$B$3:$B$16)</f>
        <v>オジャーズ</v>
      </c>
      <c r="E118" s="53"/>
      <c r="F118" s="20" t="s">
        <v>13</v>
      </c>
      <c r="G118" s="19"/>
      <c r="H118" s="52" t="str">
        <f>LOOKUP($I118,登録順!$A$3:$A$16,登録順!$B$3:$B$16)</f>
        <v>レンジャーズ</v>
      </c>
      <c r="I118" s="183">
        <f>日程表作成用!G119</f>
        <v>6</v>
      </c>
      <c r="J118" s="160">
        <f t="shared" si="16"/>
        <v>0</v>
      </c>
      <c r="K118" s="161">
        <f t="shared" si="17"/>
        <v>0</v>
      </c>
      <c r="L118" s="161">
        <f t="shared" si="18"/>
        <v>0</v>
      </c>
      <c r="M118" s="161">
        <f t="shared" si="19"/>
        <v>0</v>
      </c>
      <c r="N118" s="341">
        <v>45907</v>
      </c>
      <c r="O118" s="345" t="s">
        <v>104</v>
      </c>
      <c r="P118" s="164"/>
      <c r="Q118" s="193"/>
      <c r="R118" s="164"/>
      <c r="S118" s="147"/>
    </row>
    <row r="119" spans="1:19" ht="18" customHeight="1" x14ac:dyDescent="0.15">
      <c r="A119" s="380"/>
      <c r="B119" s="155" t="s">
        <v>15</v>
      </c>
      <c r="C119" s="177">
        <f>日程表作成用!D120</f>
        <v>13</v>
      </c>
      <c r="D119" s="52" t="str">
        <f>LOOKUP($C119,登録順!$A$3:$A$16,登録順!$B$3:$B$16)</f>
        <v>影法師</v>
      </c>
      <c r="E119" s="53"/>
      <c r="F119" s="20" t="s">
        <v>13</v>
      </c>
      <c r="G119" s="19"/>
      <c r="H119" s="52" t="str">
        <f>LOOKUP($I119,登録順!$A$3:$A$16,登録順!$B$3:$B$16)</f>
        <v>アニマルズ</v>
      </c>
      <c r="I119" s="183">
        <f>日程表作成用!G120</f>
        <v>9</v>
      </c>
      <c r="J119" s="160">
        <f t="shared" si="16"/>
        <v>0</v>
      </c>
      <c r="K119" s="161">
        <f t="shared" si="17"/>
        <v>0</v>
      </c>
      <c r="L119" s="161">
        <f t="shared" si="18"/>
        <v>0</v>
      </c>
      <c r="M119" s="161">
        <f t="shared" si="19"/>
        <v>0</v>
      </c>
      <c r="N119" s="341">
        <v>45907</v>
      </c>
      <c r="O119" s="345" t="s">
        <v>104</v>
      </c>
      <c r="P119" s="164"/>
      <c r="Q119" s="193"/>
      <c r="R119" s="164"/>
      <c r="S119" s="147"/>
    </row>
    <row r="120" spans="1:19" ht="18" customHeight="1" x14ac:dyDescent="0.15">
      <c r="A120" s="380"/>
      <c r="B120" s="155" t="s">
        <v>16</v>
      </c>
      <c r="C120" s="177">
        <f>日程表作成用!D121</f>
        <v>0</v>
      </c>
      <c r="D120" s="52" t="e">
        <f>LOOKUP($C120,登録順!$A$3:$A$16,登録順!$B$3:$B$16)</f>
        <v>#N/A</v>
      </c>
      <c r="E120" s="53"/>
      <c r="F120" s="20" t="s">
        <v>13</v>
      </c>
      <c r="G120" s="19"/>
      <c r="H120" s="52" t="e">
        <f>LOOKUP($I120,登録順!$A$3:$A$16,登録順!$B$3:$B$16)</f>
        <v>#N/A</v>
      </c>
      <c r="I120" s="183">
        <f>日程表作成用!G121</f>
        <v>0</v>
      </c>
      <c r="J120" s="160">
        <f t="shared" si="16"/>
        <v>0</v>
      </c>
      <c r="K120" s="161">
        <f t="shared" si="17"/>
        <v>0</v>
      </c>
      <c r="L120" s="161">
        <f t="shared" si="18"/>
        <v>0</v>
      </c>
      <c r="M120" s="161">
        <f t="shared" si="19"/>
        <v>0</v>
      </c>
      <c r="N120" s="341"/>
      <c r="O120" s="345"/>
      <c r="P120" s="164"/>
      <c r="Q120" s="193"/>
      <c r="R120" s="164"/>
      <c r="S120" s="147"/>
    </row>
    <row r="121" spans="1:19" ht="18" customHeight="1" x14ac:dyDescent="0.15">
      <c r="A121" s="381"/>
      <c r="B121" s="156" t="s">
        <v>17</v>
      </c>
      <c r="C121" s="179"/>
      <c r="D121" s="54" t="e">
        <f>LOOKUP($C121,登録順!$A$3:$A$16,登録順!$B$3:$B$16)</f>
        <v>#N/A</v>
      </c>
      <c r="E121" s="55"/>
      <c r="F121" s="25" t="s">
        <v>13</v>
      </c>
      <c r="G121" s="24"/>
      <c r="H121" s="54" t="e">
        <f>LOOKUP($I121,登録順!$A$3:$A$16,登録順!$B$3:$B$16)</f>
        <v>#N/A</v>
      </c>
      <c r="I121" s="185"/>
      <c r="J121" s="162">
        <f t="shared" si="16"/>
        <v>0</v>
      </c>
      <c r="K121" s="163">
        <f t="shared" si="17"/>
        <v>0</v>
      </c>
      <c r="L121" s="163">
        <f t="shared" si="18"/>
        <v>0</v>
      </c>
      <c r="M121" s="163">
        <f t="shared" si="19"/>
        <v>0</v>
      </c>
      <c r="N121" s="342"/>
      <c r="O121" s="346"/>
      <c r="P121" s="194"/>
      <c r="Q121" s="195"/>
      <c r="R121" s="194"/>
      <c r="S121" s="148"/>
    </row>
    <row r="122" spans="1:19" ht="18" customHeight="1" x14ac:dyDescent="0.15">
      <c r="A122" s="382" t="str">
        <f>日程表作成用!B123</f>
        <v>10/12
(日）</v>
      </c>
      <c r="B122" s="222" t="s">
        <v>12</v>
      </c>
      <c r="C122" s="199">
        <f>日程表作成用!D123</f>
        <v>0</v>
      </c>
      <c r="D122" s="223" t="e">
        <f>LOOKUP($C122,登録順!$A$3:$A$16,登録順!$B$3:$B$16)</f>
        <v>#N/A</v>
      </c>
      <c r="E122" s="224"/>
      <c r="F122" s="225" t="s">
        <v>13</v>
      </c>
      <c r="G122" s="226"/>
      <c r="H122" s="223" t="e">
        <f>LOOKUP($I122,登録順!$A$3:$A$16,登録順!$B$3:$B$16)</f>
        <v>#N/A</v>
      </c>
      <c r="I122" s="204">
        <f>日程表作成用!G123</f>
        <v>0</v>
      </c>
      <c r="J122" s="234">
        <f t="shared" si="16"/>
        <v>0</v>
      </c>
      <c r="K122" s="235">
        <f t="shared" si="17"/>
        <v>0</v>
      </c>
      <c r="L122" s="235">
        <f t="shared" si="18"/>
        <v>0</v>
      </c>
      <c r="M122" s="235">
        <f t="shared" si="19"/>
        <v>0</v>
      </c>
      <c r="N122" s="343"/>
      <c r="O122" s="348"/>
      <c r="P122" s="227"/>
      <c r="Q122" s="228"/>
      <c r="R122" s="227"/>
      <c r="S122" s="229"/>
    </row>
    <row r="123" spans="1:19" ht="18" customHeight="1" x14ac:dyDescent="0.15">
      <c r="A123" s="380"/>
      <c r="B123" s="155" t="s">
        <v>14</v>
      </c>
      <c r="C123" s="177">
        <f>日程表作成用!D124</f>
        <v>0</v>
      </c>
      <c r="D123" s="52" t="e">
        <f>LOOKUP($C123,登録順!$A$3:$A$16,登録順!$B$3:$B$16)</f>
        <v>#N/A</v>
      </c>
      <c r="E123" s="53"/>
      <c r="F123" s="20" t="s">
        <v>13</v>
      </c>
      <c r="G123" s="19"/>
      <c r="H123" s="52" t="e">
        <f>LOOKUP($I123,登録順!$A$3:$A$16,登録順!$B$3:$B$16)</f>
        <v>#N/A</v>
      </c>
      <c r="I123" s="183">
        <f>日程表作成用!G124</f>
        <v>0</v>
      </c>
      <c r="J123" s="160">
        <f t="shared" si="16"/>
        <v>0</v>
      </c>
      <c r="K123" s="161">
        <f t="shared" si="17"/>
        <v>0</v>
      </c>
      <c r="L123" s="161">
        <f t="shared" si="18"/>
        <v>0</v>
      </c>
      <c r="M123" s="161">
        <f t="shared" si="19"/>
        <v>0</v>
      </c>
      <c r="N123" s="341"/>
      <c r="O123" s="345"/>
      <c r="P123" s="164"/>
      <c r="Q123" s="193"/>
      <c r="R123" s="164"/>
      <c r="S123" s="147"/>
    </row>
    <row r="124" spans="1:19" ht="18" customHeight="1" x14ac:dyDescent="0.15">
      <c r="A124" s="380"/>
      <c r="B124" s="155" t="s">
        <v>15</v>
      </c>
      <c r="C124" s="177">
        <f>日程表作成用!D125</f>
        <v>0</v>
      </c>
      <c r="D124" s="52" t="e">
        <f>LOOKUP($C124,登録順!$A$3:$A$16,登録順!$B$3:$B$16)</f>
        <v>#N/A</v>
      </c>
      <c r="E124" s="53"/>
      <c r="F124" s="20" t="s">
        <v>13</v>
      </c>
      <c r="G124" s="19"/>
      <c r="H124" s="52" t="e">
        <f>LOOKUP($I124,登録順!$A$3:$A$16,登録順!$B$3:$B$16)</f>
        <v>#N/A</v>
      </c>
      <c r="I124" s="183">
        <f>日程表作成用!G125</f>
        <v>0</v>
      </c>
      <c r="J124" s="160">
        <f t="shared" si="16"/>
        <v>0</v>
      </c>
      <c r="K124" s="161">
        <f t="shared" si="17"/>
        <v>0</v>
      </c>
      <c r="L124" s="161">
        <f t="shared" si="18"/>
        <v>0</v>
      </c>
      <c r="M124" s="161">
        <f t="shared" si="19"/>
        <v>0</v>
      </c>
      <c r="N124" s="341"/>
      <c r="O124" s="345"/>
      <c r="P124" s="164"/>
      <c r="Q124" s="193"/>
      <c r="R124" s="164"/>
      <c r="S124" s="147"/>
    </row>
    <row r="125" spans="1:19" ht="18" customHeight="1" x14ac:dyDescent="0.15">
      <c r="A125" s="380"/>
      <c r="B125" s="155" t="s">
        <v>16</v>
      </c>
      <c r="C125" s="177">
        <f>日程表作成用!D126</f>
        <v>0</v>
      </c>
      <c r="D125" s="52" t="e">
        <f>LOOKUP($C125,登録順!$A$3:$A$16,登録順!$B$3:$B$16)</f>
        <v>#N/A</v>
      </c>
      <c r="E125" s="53"/>
      <c r="F125" s="20" t="s">
        <v>13</v>
      </c>
      <c r="G125" s="19"/>
      <c r="H125" s="52" t="e">
        <f>LOOKUP($I125,登録順!$A$3:$A$16,登録順!$B$3:$B$16)</f>
        <v>#N/A</v>
      </c>
      <c r="I125" s="183">
        <f>日程表作成用!G126</f>
        <v>0</v>
      </c>
      <c r="J125" s="160">
        <f t="shared" si="16"/>
        <v>0</v>
      </c>
      <c r="K125" s="161">
        <f t="shared" si="17"/>
        <v>0</v>
      </c>
      <c r="L125" s="161">
        <f t="shared" si="18"/>
        <v>0</v>
      </c>
      <c r="M125" s="161">
        <f t="shared" si="19"/>
        <v>0</v>
      </c>
      <c r="N125" s="341"/>
      <c r="O125" s="345"/>
      <c r="P125" s="164"/>
      <c r="Q125" s="193"/>
      <c r="R125" s="164"/>
      <c r="S125" s="147"/>
    </row>
    <row r="126" spans="1:19" ht="18" customHeight="1" x14ac:dyDescent="0.15">
      <c r="A126" s="383"/>
      <c r="B126" s="210" t="s">
        <v>17</v>
      </c>
      <c r="C126" s="211">
        <f>日程表作成用!D127</f>
        <v>0</v>
      </c>
      <c r="D126" s="236" t="e">
        <f>LOOKUP($C126,登録順!$A$3:$A$16,登録順!$B$3:$B$16)</f>
        <v>#N/A</v>
      </c>
      <c r="E126" s="237"/>
      <c r="F126" s="238" t="s">
        <v>13</v>
      </c>
      <c r="G126" s="239"/>
      <c r="H126" s="236" t="e">
        <f>LOOKUP($I126,登録順!$A$3:$A$16,登録順!$B$3:$B$16)</f>
        <v>#N/A</v>
      </c>
      <c r="I126" s="216">
        <f>日程表作成用!G127</f>
        <v>0</v>
      </c>
      <c r="J126" s="240">
        <f t="shared" si="16"/>
        <v>0</v>
      </c>
      <c r="K126" s="241">
        <f t="shared" si="17"/>
        <v>0</v>
      </c>
      <c r="L126" s="241">
        <f t="shared" si="18"/>
        <v>0</v>
      </c>
      <c r="M126" s="241">
        <f t="shared" si="19"/>
        <v>0</v>
      </c>
      <c r="N126" s="342"/>
      <c r="O126" s="346"/>
      <c r="P126" s="231"/>
      <c r="Q126" s="232"/>
      <c r="R126" s="231"/>
      <c r="S126" s="233"/>
    </row>
    <row r="127" spans="1:19" ht="18" customHeight="1" x14ac:dyDescent="0.15">
      <c r="A127" s="379" t="str">
        <f>日程表作成用!B128</f>
        <v>10/19
(日）</v>
      </c>
      <c r="B127" s="154" t="s">
        <v>12</v>
      </c>
      <c r="C127" s="178">
        <f>日程表作成用!D128</f>
        <v>0</v>
      </c>
      <c r="D127" s="50" t="e">
        <f>LOOKUP($C127,登録順!$A$3:$A$16,登録順!$B$3:$B$16)</f>
        <v>#N/A</v>
      </c>
      <c r="E127" s="51"/>
      <c r="F127" s="15" t="s">
        <v>13</v>
      </c>
      <c r="G127" s="14"/>
      <c r="H127" s="50" t="e">
        <f>LOOKUP($I127,登録順!$A$3:$A$16,登録順!$B$3:$B$16)</f>
        <v>#N/A</v>
      </c>
      <c r="I127" s="184">
        <f>日程表作成用!G128</f>
        <v>0</v>
      </c>
      <c r="J127" s="158">
        <f t="shared" si="16"/>
        <v>0</v>
      </c>
      <c r="K127" s="159">
        <f t="shared" si="17"/>
        <v>0</v>
      </c>
      <c r="L127" s="159">
        <f t="shared" si="18"/>
        <v>0</v>
      </c>
      <c r="M127" s="159">
        <f t="shared" si="19"/>
        <v>0</v>
      </c>
      <c r="N127" s="343"/>
      <c r="O127" s="348"/>
      <c r="P127" s="141"/>
      <c r="Q127" s="192"/>
      <c r="R127" s="141"/>
      <c r="S127" s="146"/>
    </row>
    <row r="128" spans="1:19" ht="18" customHeight="1" x14ac:dyDescent="0.15">
      <c r="A128" s="380"/>
      <c r="B128" s="155" t="s">
        <v>14</v>
      </c>
      <c r="C128" s="177">
        <f>日程表作成用!D129</f>
        <v>0</v>
      </c>
      <c r="D128" s="52" t="e">
        <f>LOOKUP($C128,登録順!$A$3:$A$16,登録順!$B$3:$B$16)</f>
        <v>#N/A</v>
      </c>
      <c r="E128" s="53"/>
      <c r="F128" s="20" t="s">
        <v>13</v>
      </c>
      <c r="G128" s="19"/>
      <c r="H128" s="52" t="e">
        <f>LOOKUP($I128,登録順!$A$3:$A$16,登録順!$B$3:$B$16)</f>
        <v>#N/A</v>
      </c>
      <c r="I128" s="183">
        <f>日程表作成用!G129</f>
        <v>0</v>
      </c>
      <c r="J128" s="160">
        <f t="shared" si="16"/>
        <v>0</v>
      </c>
      <c r="K128" s="161">
        <f t="shared" si="17"/>
        <v>0</v>
      </c>
      <c r="L128" s="161">
        <f t="shared" si="18"/>
        <v>0</v>
      </c>
      <c r="M128" s="161">
        <f t="shared" si="19"/>
        <v>0</v>
      </c>
      <c r="N128" s="341"/>
      <c r="O128" s="345"/>
      <c r="P128" s="164"/>
      <c r="Q128" s="193"/>
      <c r="R128" s="164"/>
      <c r="S128" s="147"/>
    </row>
    <row r="129" spans="1:19" ht="18" customHeight="1" x14ac:dyDescent="0.15">
      <c r="A129" s="380"/>
      <c r="B129" s="155" t="s">
        <v>15</v>
      </c>
      <c r="C129" s="177">
        <f>日程表作成用!D130</f>
        <v>0</v>
      </c>
      <c r="D129" s="52" t="e">
        <f>LOOKUP($C129,登録順!$A$3:$A$16,登録順!$B$3:$B$16)</f>
        <v>#N/A</v>
      </c>
      <c r="E129" s="53"/>
      <c r="F129" s="20" t="s">
        <v>13</v>
      </c>
      <c r="G129" s="19"/>
      <c r="H129" s="52" t="e">
        <f>LOOKUP($I129,登録順!$A$3:$A$16,登録順!$B$3:$B$16)</f>
        <v>#N/A</v>
      </c>
      <c r="I129" s="183">
        <f>日程表作成用!G130</f>
        <v>0</v>
      </c>
      <c r="J129" s="160">
        <f t="shared" si="16"/>
        <v>0</v>
      </c>
      <c r="K129" s="161">
        <f t="shared" si="17"/>
        <v>0</v>
      </c>
      <c r="L129" s="161">
        <f t="shared" si="18"/>
        <v>0</v>
      </c>
      <c r="M129" s="161">
        <f t="shared" si="19"/>
        <v>0</v>
      </c>
      <c r="N129" s="341"/>
      <c r="O129" s="345"/>
      <c r="P129" s="164"/>
      <c r="Q129" s="193"/>
      <c r="R129" s="164"/>
      <c r="S129" s="147"/>
    </row>
    <row r="130" spans="1:19" ht="18" customHeight="1" x14ac:dyDescent="0.15">
      <c r="A130" s="380"/>
      <c r="B130" s="155" t="s">
        <v>16</v>
      </c>
      <c r="C130" s="177">
        <f>日程表作成用!D131</f>
        <v>0</v>
      </c>
      <c r="D130" s="52" t="e">
        <f>LOOKUP($C130,登録順!$A$3:$A$16,登録順!$B$3:$B$16)</f>
        <v>#N/A</v>
      </c>
      <c r="E130" s="53"/>
      <c r="F130" s="20" t="s">
        <v>13</v>
      </c>
      <c r="G130" s="19"/>
      <c r="H130" s="52" t="e">
        <f>LOOKUP($I130,登録順!$A$3:$A$16,登録順!$B$3:$B$16)</f>
        <v>#N/A</v>
      </c>
      <c r="I130" s="183">
        <f>日程表作成用!G131</f>
        <v>0</v>
      </c>
      <c r="J130" s="160">
        <f t="shared" si="16"/>
        <v>0</v>
      </c>
      <c r="K130" s="161">
        <f t="shared" si="17"/>
        <v>0</v>
      </c>
      <c r="L130" s="161">
        <f t="shared" si="18"/>
        <v>0</v>
      </c>
      <c r="M130" s="161">
        <f t="shared" si="19"/>
        <v>0</v>
      </c>
      <c r="N130" s="341"/>
      <c r="O130" s="345"/>
      <c r="P130" s="164"/>
      <c r="Q130" s="193"/>
      <c r="R130" s="164"/>
      <c r="S130" s="147"/>
    </row>
    <row r="131" spans="1:19" ht="18" customHeight="1" x14ac:dyDescent="0.15">
      <c r="A131" s="381"/>
      <c r="B131" s="156" t="s">
        <v>17</v>
      </c>
      <c r="C131" s="179">
        <f>日程表作成用!D132</f>
        <v>0</v>
      </c>
      <c r="D131" s="54" t="e">
        <f>LOOKUP($C131,登録順!$A$3:$A$16,登録順!$B$3:$B$16)</f>
        <v>#N/A</v>
      </c>
      <c r="E131" s="55"/>
      <c r="F131" s="25" t="s">
        <v>13</v>
      </c>
      <c r="G131" s="24"/>
      <c r="H131" s="54" t="e">
        <f>LOOKUP($I131,登録順!$A$3:$A$16,登録順!$B$3:$B$16)</f>
        <v>#N/A</v>
      </c>
      <c r="I131" s="185">
        <f>日程表作成用!G132</f>
        <v>0</v>
      </c>
      <c r="J131" s="162">
        <f t="shared" si="16"/>
        <v>0</v>
      </c>
      <c r="K131" s="163">
        <f t="shared" si="17"/>
        <v>0</v>
      </c>
      <c r="L131" s="163">
        <f t="shared" si="18"/>
        <v>0</v>
      </c>
      <c r="M131" s="163">
        <f t="shared" si="19"/>
        <v>0</v>
      </c>
      <c r="N131" s="342"/>
      <c r="O131" s="346"/>
      <c r="P131" s="194"/>
      <c r="Q131" s="195"/>
      <c r="R131" s="194"/>
      <c r="S131" s="148"/>
    </row>
    <row r="132" spans="1:19" ht="18" customHeight="1" x14ac:dyDescent="0.15">
      <c r="A132" s="382" t="str">
        <f>日程表作成用!B133</f>
        <v>10/26
(日）</v>
      </c>
      <c r="B132" s="222" t="s">
        <v>12</v>
      </c>
      <c r="C132" s="199">
        <f>日程表作成用!D133</f>
        <v>0</v>
      </c>
      <c r="D132" s="223" t="e">
        <f>LOOKUP($C132,登録順!$A$3:$A$16,登録順!$B$3:$B$16)</f>
        <v>#N/A</v>
      </c>
      <c r="E132" s="224"/>
      <c r="F132" s="225" t="s">
        <v>13</v>
      </c>
      <c r="G132" s="226"/>
      <c r="H132" s="223" t="e">
        <f>LOOKUP($I132,登録順!$A$3:$A$16,登録順!$B$3:$B$16)</f>
        <v>#N/A</v>
      </c>
      <c r="I132" s="204">
        <f>日程表作成用!G133</f>
        <v>0</v>
      </c>
      <c r="J132" s="234">
        <f t="shared" si="16"/>
        <v>0</v>
      </c>
      <c r="K132" s="235">
        <f t="shared" si="17"/>
        <v>0</v>
      </c>
      <c r="L132" s="235">
        <f t="shared" si="18"/>
        <v>0</v>
      </c>
      <c r="M132" s="235">
        <f t="shared" si="19"/>
        <v>0</v>
      </c>
      <c r="N132" s="343"/>
      <c r="O132" s="348"/>
      <c r="P132" s="227"/>
      <c r="Q132" s="228"/>
      <c r="R132" s="227"/>
      <c r="S132" s="229"/>
    </row>
    <row r="133" spans="1:19" ht="18" customHeight="1" x14ac:dyDescent="0.15">
      <c r="A133" s="380"/>
      <c r="B133" s="155" t="s">
        <v>14</v>
      </c>
      <c r="C133" s="177">
        <f>日程表作成用!D134</f>
        <v>0</v>
      </c>
      <c r="D133" s="52" t="e">
        <f>LOOKUP($C133,登録順!$A$3:$A$16,登録順!$B$3:$B$16)</f>
        <v>#N/A</v>
      </c>
      <c r="E133" s="53"/>
      <c r="F133" s="20" t="s">
        <v>13</v>
      </c>
      <c r="G133" s="19"/>
      <c r="H133" s="52" t="e">
        <f>LOOKUP($I133,登録順!$A$3:$A$16,登録順!$B$3:$B$16)</f>
        <v>#N/A</v>
      </c>
      <c r="I133" s="183">
        <f>日程表作成用!G134</f>
        <v>0</v>
      </c>
      <c r="J133" s="160">
        <f t="shared" si="16"/>
        <v>0</v>
      </c>
      <c r="K133" s="161">
        <f t="shared" si="17"/>
        <v>0</v>
      </c>
      <c r="L133" s="161">
        <f t="shared" si="18"/>
        <v>0</v>
      </c>
      <c r="M133" s="161">
        <f t="shared" si="19"/>
        <v>0</v>
      </c>
      <c r="N133" s="341"/>
      <c r="O133" s="345"/>
      <c r="P133" s="164"/>
      <c r="Q133" s="193"/>
      <c r="R133" s="164"/>
      <c r="S133" s="147"/>
    </row>
    <row r="134" spans="1:19" ht="18" customHeight="1" x14ac:dyDescent="0.15">
      <c r="A134" s="380"/>
      <c r="B134" s="155" t="s">
        <v>15</v>
      </c>
      <c r="C134" s="177">
        <f>日程表作成用!D135</f>
        <v>0</v>
      </c>
      <c r="D134" s="52" t="e">
        <f>LOOKUP($C134,登録順!$A$3:$A$16,登録順!$B$3:$B$16)</f>
        <v>#N/A</v>
      </c>
      <c r="E134" s="53"/>
      <c r="F134" s="20" t="s">
        <v>13</v>
      </c>
      <c r="G134" s="19"/>
      <c r="H134" s="52" t="e">
        <f>LOOKUP($I134,登録順!$A$3:$A$16,登録順!$B$3:$B$16)</f>
        <v>#N/A</v>
      </c>
      <c r="I134" s="183">
        <f>日程表作成用!G135</f>
        <v>0</v>
      </c>
      <c r="J134" s="160">
        <f t="shared" si="16"/>
        <v>0</v>
      </c>
      <c r="K134" s="161">
        <f t="shared" si="17"/>
        <v>0</v>
      </c>
      <c r="L134" s="161">
        <f t="shared" si="18"/>
        <v>0</v>
      </c>
      <c r="M134" s="161">
        <f t="shared" si="19"/>
        <v>0</v>
      </c>
      <c r="N134" s="341"/>
      <c r="O134" s="345"/>
      <c r="P134" s="164"/>
      <c r="Q134" s="193"/>
      <c r="R134" s="164"/>
      <c r="S134" s="147"/>
    </row>
    <row r="135" spans="1:19" ht="18" customHeight="1" x14ac:dyDescent="0.15">
      <c r="A135" s="380"/>
      <c r="B135" s="155" t="s">
        <v>16</v>
      </c>
      <c r="C135" s="177">
        <f>日程表作成用!D136</f>
        <v>0</v>
      </c>
      <c r="D135" s="52" t="e">
        <f>LOOKUP($C135,登録順!$A$3:$A$16,登録順!$B$3:$B$16)</f>
        <v>#N/A</v>
      </c>
      <c r="E135" s="53"/>
      <c r="F135" s="20" t="s">
        <v>13</v>
      </c>
      <c r="G135" s="19"/>
      <c r="H135" s="52" t="e">
        <f>LOOKUP($I135,登録順!$A$3:$A$16,登録順!$B$3:$B$16)</f>
        <v>#N/A</v>
      </c>
      <c r="I135" s="183">
        <f>日程表作成用!G136</f>
        <v>0</v>
      </c>
      <c r="J135" s="160">
        <f t="shared" si="16"/>
        <v>0</v>
      </c>
      <c r="K135" s="161">
        <f t="shared" si="17"/>
        <v>0</v>
      </c>
      <c r="L135" s="161">
        <f t="shared" si="18"/>
        <v>0</v>
      </c>
      <c r="M135" s="161">
        <f t="shared" si="19"/>
        <v>0</v>
      </c>
      <c r="N135" s="341"/>
      <c r="O135" s="345"/>
      <c r="P135" s="164"/>
      <c r="Q135" s="193"/>
      <c r="R135" s="164"/>
      <c r="S135" s="147"/>
    </row>
    <row r="136" spans="1:19" ht="18" customHeight="1" x14ac:dyDescent="0.15">
      <c r="A136" s="383"/>
      <c r="B136" s="210" t="s">
        <v>17</v>
      </c>
      <c r="C136" s="211">
        <f>日程表作成用!D137</f>
        <v>0</v>
      </c>
      <c r="D136" s="236" t="e">
        <f>LOOKUP($C136,登録順!$A$3:$A$16,登録順!$B$3:$B$16)</f>
        <v>#N/A</v>
      </c>
      <c r="E136" s="237"/>
      <c r="F136" s="238" t="s">
        <v>13</v>
      </c>
      <c r="G136" s="239"/>
      <c r="H136" s="236" t="e">
        <f>LOOKUP($I136,登録順!$A$3:$A$16,登録順!$B$3:$B$16)</f>
        <v>#N/A</v>
      </c>
      <c r="I136" s="216">
        <f>日程表作成用!G137</f>
        <v>0</v>
      </c>
      <c r="J136" s="240">
        <f t="shared" si="16"/>
        <v>0</v>
      </c>
      <c r="K136" s="241">
        <f t="shared" si="17"/>
        <v>0</v>
      </c>
      <c r="L136" s="241">
        <f t="shared" si="18"/>
        <v>0</v>
      </c>
      <c r="M136" s="241">
        <f t="shared" si="19"/>
        <v>0</v>
      </c>
      <c r="N136" s="342"/>
      <c r="O136" s="346"/>
      <c r="P136" s="231"/>
      <c r="Q136" s="232"/>
      <c r="R136" s="231"/>
      <c r="S136" s="233"/>
    </row>
    <row r="137" spans="1:19" ht="18" customHeight="1" x14ac:dyDescent="0.15">
      <c r="A137" s="379">
        <f>日程表作成用!B138</f>
        <v>0</v>
      </c>
      <c r="B137" s="154" t="s">
        <v>12</v>
      </c>
      <c r="C137" s="178">
        <f>日程表作成用!D138</f>
        <v>0</v>
      </c>
      <c r="D137" s="50" t="e">
        <f>LOOKUP($C137,登録順!$A$3:$A$16,登録順!$B$3:$B$16)</f>
        <v>#N/A</v>
      </c>
      <c r="E137" s="51"/>
      <c r="F137" s="15" t="s">
        <v>13</v>
      </c>
      <c r="G137" s="14"/>
      <c r="H137" s="50" t="e">
        <f>LOOKUP($I137,登録順!$A$3:$A$16,登録順!$B$3:$B$16)</f>
        <v>#N/A</v>
      </c>
      <c r="I137" s="184">
        <f>日程表作成用!G138</f>
        <v>0</v>
      </c>
      <c r="J137" s="158">
        <f t="shared" si="16"/>
        <v>0</v>
      </c>
      <c r="K137" s="159">
        <f t="shared" si="17"/>
        <v>0</v>
      </c>
      <c r="L137" s="159">
        <f t="shared" si="18"/>
        <v>0</v>
      </c>
      <c r="M137" s="159">
        <f t="shared" si="19"/>
        <v>0</v>
      </c>
      <c r="N137" s="373"/>
      <c r="O137" s="347"/>
      <c r="P137" s="141"/>
      <c r="Q137" s="192"/>
      <c r="R137" s="141"/>
      <c r="S137" s="146"/>
    </row>
    <row r="138" spans="1:19" ht="18" customHeight="1" x14ac:dyDescent="0.15">
      <c r="A138" s="380"/>
      <c r="B138" s="155" t="s">
        <v>14</v>
      </c>
      <c r="C138" s="177">
        <f>日程表作成用!D139</f>
        <v>0</v>
      </c>
      <c r="D138" s="52" t="e">
        <f>LOOKUP($C138,登録順!$A$3:$A$16,登録順!$B$3:$B$16)</f>
        <v>#N/A</v>
      </c>
      <c r="E138" s="53"/>
      <c r="F138" s="20" t="s">
        <v>13</v>
      </c>
      <c r="G138" s="19"/>
      <c r="H138" s="52" t="e">
        <f>LOOKUP($I138,登録順!$A$3:$A$16,登録順!$B$3:$B$16)</f>
        <v>#N/A</v>
      </c>
      <c r="I138" s="183">
        <f>日程表作成用!G139</f>
        <v>0</v>
      </c>
      <c r="J138" s="160">
        <f t="shared" si="16"/>
        <v>0</v>
      </c>
      <c r="K138" s="161">
        <f t="shared" si="17"/>
        <v>0</v>
      </c>
      <c r="L138" s="161">
        <f t="shared" si="18"/>
        <v>0</v>
      </c>
      <c r="M138" s="161">
        <f t="shared" si="19"/>
        <v>0</v>
      </c>
      <c r="N138" s="341"/>
      <c r="O138" s="345"/>
      <c r="P138" s="164"/>
      <c r="Q138" s="193"/>
      <c r="R138" s="164"/>
      <c r="S138" s="147"/>
    </row>
    <row r="139" spans="1:19" ht="18" customHeight="1" x14ac:dyDescent="0.15">
      <c r="A139" s="380"/>
      <c r="B139" s="155" t="s">
        <v>15</v>
      </c>
      <c r="C139" s="177">
        <f>日程表作成用!D140</f>
        <v>0</v>
      </c>
      <c r="D139" s="52" t="e">
        <f>LOOKUP($C139,登録順!$A$3:$A$16,登録順!$B$3:$B$16)</f>
        <v>#N/A</v>
      </c>
      <c r="E139" s="53"/>
      <c r="F139" s="20" t="s">
        <v>13</v>
      </c>
      <c r="G139" s="19"/>
      <c r="H139" s="52" t="e">
        <f>LOOKUP($I139,登録順!$A$3:$A$16,登録順!$B$3:$B$16)</f>
        <v>#N/A</v>
      </c>
      <c r="I139" s="183">
        <f>日程表作成用!G140</f>
        <v>0</v>
      </c>
      <c r="J139" s="160">
        <f t="shared" si="16"/>
        <v>0</v>
      </c>
      <c r="K139" s="161">
        <f t="shared" si="17"/>
        <v>0</v>
      </c>
      <c r="L139" s="161">
        <f t="shared" si="18"/>
        <v>0</v>
      </c>
      <c r="M139" s="161">
        <f t="shared" si="19"/>
        <v>0</v>
      </c>
      <c r="N139" s="341"/>
      <c r="O139" s="345"/>
      <c r="P139" s="164"/>
      <c r="Q139" s="193"/>
      <c r="R139" s="164"/>
      <c r="S139" s="147"/>
    </row>
    <row r="140" spans="1:19" ht="18" customHeight="1" x14ac:dyDescent="0.15">
      <c r="A140" s="380"/>
      <c r="B140" s="155" t="s">
        <v>16</v>
      </c>
      <c r="C140" s="177">
        <f>日程表作成用!D141</f>
        <v>0</v>
      </c>
      <c r="D140" s="52" t="e">
        <f>LOOKUP($C140,登録順!$A$3:$A$16,登録順!$B$3:$B$16)</f>
        <v>#N/A</v>
      </c>
      <c r="E140" s="53"/>
      <c r="F140" s="20" t="s">
        <v>13</v>
      </c>
      <c r="G140" s="19"/>
      <c r="H140" s="52" t="e">
        <f>LOOKUP($I140,登録順!$A$3:$A$16,登録順!$B$3:$B$16)</f>
        <v>#N/A</v>
      </c>
      <c r="I140" s="183">
        <f>日程表作成用!G141</f>
        <v>0</v>
      </c>
      <c r="J140" s="160">
        <f t="shared" si="16"/>
        <v>0</v>
      </c>
      <c r="K140" s="161">
        <f t="shared" si="17"/>
        <v>0</v>
      </c>
      <c r="L140" s="161">
        <f t="shared" si="18"/>
        <v>0</v>
      </c>
      <c r="M140" s="161">
        <f t="shared" si="19"/>
        <v>0</v>
      </c>
      <c r="N140" s="341"/>
      <c r="O140" s="345"/>
      <c r="P140" s="164"/>
      <c r="Q140" s="193"/>
      <c r="R140" s="164"/>
      <c r="S140" s="147"/>
    </row>
    <row r="141" spans="1:19" ht="18" customHeight="1" thickBot="1" x14ac:dyDescent="0.2">
      <c r="A141" s="397"/>
      <c r="B141" s="165" t="s">
        <v>17</v>
      </c>
      <c r="C141" s="180">
        <f>日程表作成用!D142</f>
        <v>0</v>
      </c>
      <c r="D141" s="166" t="e">
        <f>LOOKUP($C141,登録順!$A$3:$A$16,登録順!$B$3:$B$16)</f>
        <v>#N/A</v>
      </c>
      <c r="E141" s="167"/>
      <c r="F141" s="168" t="s">
        <v>13</v>
      </c>
      <c r="G141" s="169"/>
      <c r="H141" s="166" t="e">
        <f>LOOKUP($I141,登録順!$A$3:$A$16,登録順!$B$3:$B$16)</f>
        <v>#N/A</v>
      </c>
      <c r="I141" s="186">
        <f>日程表作成用!G142</f>
        <v>0</v>
      </c>
      <c r="J141" s="170">
        <f t="shared" si="16"/>
        <v>0</v>
      </c>
      <c r="K141" s="171">
        <f t="shared" si="17"/>
        <v>0</v>
      </c>
      <c r="L141" s="171">
        <f t="shared" si="18"/>
        <v>0</v>
      </c>
      <c r="M141" s="171">
        <f t="shared" si="19"/>
        <v>0</v>
      </c>
      <c r="N141" s="377"/>
      <c r="O141" s="378"/>
      <c r="P141" s="196"/>
      <c r="Q141" s="197"/>
      <c r="R141" s="196"/>
      <c r="S141" s="172"/>
    </row>
    <row r="142" spans="1:19" ht="16.5" customHeight="1" thickTop="1" x14ac:dyDescent="0.15">
      <c r="A142" s="3"/>
      <c r="B142" s="10"/>
      <c r="C142" s="27"/>
      <c r="D142" s="10"/>
      <c r="H142"/>
      <c r="O142" s="60"/>
      <c r="P142" s="60"/>
      <c r="Q142" s="60"/>
      <c r="R142" s="60"/>
    </row>
    <row r="143" spans="1:19" ht="16.5" customHeight="1" x14ac:dyDescent="0.15">
      <c r="A143" s="3"/>
      <c r="B143" s="10"/>
      <c r="C143" s="27"/>
      <c r="D143" s="10"/>
      <c r="H143"/>
      <c r="O143" s="60"/>
      <c r="P143" s="60"/>
      <c r="Q143" s="60"/>
      <c r="R143" s="60"/>
    </row>
    <row r="144" spans="1:19" ht="16.5" customHeight="1" x14ac:dyDescent="0.15">
      <c r="A144" s="3"/>
      <c r="B144" s="10"/>
      <c r="C144" s="27"/>
      <c r="D144" s="10"/>
      <c r="H144"/>
      <c r="O144" s="60"/>
      <c r="P144" s="60"/>
      <c r="Q144" s="60"/>
      <c r="R144" s="60"/>
    </row>
    <row r="145" spans="1:18" ht="16.5" customHeight="1" x14ac:dyDescent="0.15">
      <c r="A145" s="3"/>
      <c r="B145" s="10"/>
      <c r="C145" s="27"/>
      <c r="D145" s="10"/>
      <c r="H145"/>
      <c r="O145" s="60"/>
      <c r="P145" s="60"/>
      <c r="Q145" s="60"/>
      <c r="R145" s="60"/>
    </row>
    <row r="146" spans="1:18" ht="16.5" customHeight="1" x14ac:dyDescent="0.15">
      <c r="A146" s="3"/>
      <c r="B146" s="10"/>
      <c r="C146" s="27"/>
      <c r="D146" s="10"/>
      <c r="H146"/>
    </row>
    <row r="147" spans="1:18" ht="16.5" customHeight="1" x14ac:dyDescent="0.15">
      <c r="H147"/>
    </row>
    <row r="148" spans="1:18" ht="16.5" customHeight="1" x14ac:dyDescent="0.15">
      <c r="H148"/>
    </row>
    <row r="149" spans="1:18" ht="16.5" customHeight="1" x14ac:dyDescent="0.15">
      <c r="H149"/>
    </row>
  </sheetData>
  <mergeCells count="28">
    <mergeCell ref="A127:A131"/>
    <mergeCell ref="A132:A136"/>
    <mergeCell ref="A137:A141"/>
    <mergeCell ref="A72:A76"/>
    <mergeCell ref="A77:A81"/>
    <mergeCell ref="A92:A96"/>
    <mergeCell ref="A97:A101"/>
    <mergeCell ref="A102:A106"/>
    <mergeCell ref="A107:A111"/>
    <mergeCell ref="A112:A116"/>
    <mergeCell ref="A117:A121"/>
    <mergeCell ref="A122:A126"/>
    <mergeCell ref="A82:A86"/>
    <mergeCell ref="A87:A91"/>
    <mergeCell ref="A32:A36"/>
    <mergeCell ref="A37:A41"/>
    <mergeCell ref="A42:A46"/>
    <mergeCell ref="A47:A51"/>
    <mergeCell ref="A52:A56"/>
    <mergeCell ref="A57:A61"/>
    <mergeCell ref="A62:A66"/>
    <mergeCell ref="A67:A71"/>
    <mergeCell ref="A22:A26"/>
    <mergeCell ref="A27:A31"/>
    <mergeCell ref="A2:A6"/>
    <mergeCell ref="A7:A11"/>
    <mergeCell ref="A12:A16"/>
    <mergeCell ref="A17:A21"/>
  </mergeCells>
  <phoneticPr fontId="23"/>
  <pageMargins left="0" right="0" top="0" bottom="0" header="0.51181102362204722" footer="0.51181102362204722"/>
  <pageSetup paperSize="9" scale="50" orientation="landscape" r:id="rId1"/>
  <headerFooter alignWithMargins="0"/>
  <rowBreaks count="2" manualBreakCount="2">
    <brk id="31" max="18" man="1"/>
    <brk id="61" max="18" man="1"/>
  </rowBreaks>
  <ignoredErrors>
    <ignoredError sqref="D2 H2 D7 H7 D100:D112 H100:H113 D97 H97 D92 H92 D87 H87 D82 H82 D77 H77 D72 H72 D67 H67 D62 H62 H57 D57 D52 H52 D47 H47 D42 H42 D37 H37 D32 H32 D27 H27 D22 H22 D17 H17 D12 H12 D113:D141 H114:H141"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08697-7EBF-4145-8348-78CB8E1515AF}">
  <sheetPr>
    <tabColor rgb="FFFFFF00"/>
  </sheetPr>
  <dimension ref="A1:AF29"/>
  <sheetViews>
    <sheetView zoomScaleNormal="100" workbookViewId="0">
      <pane ySplit="1" topLeftCell="A2" activePane="bottomLeft" state="frozen"/>
      <selection pane="bottomLeft" activeCell="B17" sqref="B17"/>
    </sheetView>
  </sheetViews>
  <sheetFormatPr defaultRowHeight="13.5" x14ac:dyDescent="0.15"/>
  <cols>
    <col min="1" max="1" width="3.625" customWidth="1"/>
    <col min="2" max="2" width="16.625" customWidth="1"/>
    <col min="3" max="3" width="8.625" customWidth="1"/>
    <col min="4" max="6" width="4.625" customWidth="1"/>
    <col min="7" max="7" width="8.625" customWidth="1"/>
    <col min="8" max="25" width="4.625" customWidth="1"/>
    <col min="26" max="26" width="8.625" customWidth="1"/>
  </cols>
  <sheetData>
    <row r="1" spans="1:32" s="28" customFormat="1" ht="18" customHeight="1" thickTop="1" thickBot="1" x14ac:dyDescent="0.2">
      <c r="A1" s="243" t="s">
        <v>0</v>
      </c>
      <c r="B1" s="149" t="s">
        <v>26</v>
      </c>
      <c r="C1" s="244" t="s">
        <v>2</v>
      </c>
      <c r="D1" s="245" t="s">
        <v>3</v>
      </c>
      <c r="E1" s="245" t="s">
        <v>4</v>
      </c>
      <c r="F1" s="245" t="s">
        <v>5</v>
      </c>
      <c r="G1" s="246" t="s">
        <v>6</v>
      </c>
      <c r="H1" s="404" t="s">
        <v>36</v>
      </c>
      <c r="I1" s="405"/>
      <c r="J1" s="405"/>
      <c r="K1" s="405"/>
      <c r="L1" s="405"/>
      <c r="M1" s="405"/>
      <c r="N1" s="405"/>
      <c r="O1" s="405"/>
      <c r="P1" s="405"/>
      <c r="Q1" s="405"/>
      <c r="R1" s="405"/>
      <c r="S1" s="405"/>
      <c r="T1" s="405"/>
      <c r="U1" s="405"/>
      <c r="V1" s="405"/>
      <c r="W1" s="406"/>
      <c r="X1" s="407" t="s">
        <v>42</v>
      </c>
      <c r="Y1" s="406"/>
      <c r="Z1" s="242" t="s">
        <v>43</v>
      </c>
      <c r="AA1" s="71"/>
      <c r="AB1" s="70"/>
      <c r="AC1" s="70"/>
      <c r="AD1" s="70"/>
      <c r="AE1" s="70"/>
      <c r="AF1" s="70"/>
    </row>
    <row r="2" spans="1:32" ht="36" customHeight="1" x14ac:dyDescent="0.15">
      <c r="A2" s="119">
        <f>'[1].xls].xls].xls].xls].xls].xls].xls].'!A3</f>
        <v>1</v>
      </c>
      <c r="B2" s="61" t="str">
        <f>LOOKUP($A2,登録順!$A$3:$A$16,登録順!$B$3:$B$16)</f>
        <v>デビルス</v>
      </c>
      <c r="C2" s="62">
        <f>COUNTIF(試合結果記録表!J$2:M$141,$A2)</f>
        <v>5</v>
      </c>
      <c r="D2" s="7">
        <f>COUNTIF(試合結果記録表!J$2:J$141,$A2)</f>
        <v>4</v>
      </c>
      <c r="E2" s="7">
        <f>COUNTIF(試合結果記録表!K$2:K$141,$A2)</f>
        <v>1</v>
      </c>
      <c r="F2" s="7">
        <f>COUNTIF(試合結果記録表!L$2:L$141,$A2)+COUNTIF(試合結果記録表!M$2:M$141,$A2)</f>
        <v>0</v>
      </c>
      <c r="G2" s="63">
        <f t="shared" ref="G2:G14" si="0">D2/(C2-F2)</f>
        <v>0.8</v>
      </c>
      <c r="H2" s="408" t="s">
        <v>110</v>
      </c>
      <c r="I2" s="409"/>
      <c r="J2" s="409"/>
      <c r="K2" s="409"/>
      <c r="L2" s="409"/>
      <c r="M2" s="409"/>
      <c r="N2" s="409"/>
      <c r="O2" s="409"/>
      <c r="P2" s="409"/>
      <c r="Q2" s="409"/>
      <c r="R2" s="409"/>
      <c r="S2" s="409"/>
      <c r="T2" s="409"/>
      <c r="U2" s="409"/>
      <c r="V2" s="409"/>
      <c r="W2" s="410"/>
      <c r="X2" s="132">
        <f>RANK(G2,$G$2:$G$14,0)</f>
        <v>2</v>
      </c>
      <c r="Y2" s="133" t="s">
        <v>24</v>
      </c>
      <c r="Z2" s="128"/>
      <c r="AA2" s="5"/>
      <c r="AB2" s="4"/>
      <c r="AC2" s="4"/>
      <c r="AD2" s="4"/>
      <c r="AE2" s="4"/>
      <c r="AF2" s="4"/>
    </row>
    <row r="3" spans="1:32" ht="36" customHeight="1" x14ac:dyDescent="0.15">
      <c r="A3" s="120">
        <f>'[1].xls].xls].xls].xls].xls].xls].xls].'!A4</f>
        <v>2</v>
      </c>
      <c r="B3" s="64" t="str">
        <f>LOOKUP($A3,登録順!$A$3:$A$16,登録順!$B$3:$B$16)</f>
        <v>くすのきナインズ</v>
      </c>
      <c r="C3" s="9">
        <f>COUNTIF(試合結果記録表!J$2:M$141,$A3)</f>
        <v>3</v>
      </c>
      <c r="D3" s="8">
        <f>COUNTIF(試合結果記録表!J$2:J$141,$A3)</f>
        <v>2</v>
      </c>
      <c r="E3" s="8">
        <f>COUNTIF(試合結果記録表!K$2:K$141,$A3)</f>
        <v>1</v>
      </c>
      <c r="F3" s="8">
        <f>COUNTIF(試合結果記録表!L$2:L$141,$A3)+COUNTIF(試合結果記録表!M$2:M$141,$A3)</f>
        <v>0</v>
      </c>
      <c r="G3" s="65">
        <f t="shared" si="0"/>
        <v>0.66666666666666663</v>
      </c>
      <c r="H3" s="398"/>
      <c r="I3" s="399"/>
      <c r="J3" s="399"/>
      <c r="K3" s="399"/>
      <c r="L3" s="399"/>
      <c r="M3" s="399"/>
      <c r="N3" s="399"/>
      <c r="O3" s="399"/>
      <c r="P3" s="399"/>
      <c r="Q3" s="399"/>
      <c r="R3" s="399"/>
      <c r="S3" s="399"/>
      <c r="T3" s="399"/>
      <c r="U3" s="399"/>
      <c r="V3" s="399"/>
      <c r="W3" s="400"/>
      <c r="X3" s="134">
        <f t="shared" ref="X3:X14" si="1">RANK(G3,$G$2:$G$14,0)</f>
        <v>4</v>
      </c>
      <c r="Y3" s="135" t="s">
        <v>24</v>
      </c>
      <c r="Z3" s="129"/>
      <c r="AA3" s="5"/>
      <c r="AB3" s="4"/>
      <c r="AC3" s="4"/>
      <c r="AD3" s="4"/>
      <c r="AE3" s="4"/>
      <c r="AF3" s="4"/>
    </row>
    <row r="4" spans="1:32" ht="36" customHeight="1" x14ac:dyDescent="0.15">
      <c r="A4" s="120">
        <f>'[1].xls].xls].xls].xls].xls].xls].xls].'!A5</f>
        <v>3</v>
      </c>
      <c r="B4" s="64" t="str">
        <f>LOOKUP($A4,登録順!$A$3:$A$16,登録順!$B$3:$B$16)</f>
        <v>オジャーズ</v>
      </c>
      <c r="C4" s="9">
        <f>COUNTIF(試合結果記録表!J$2:M$141,$A4)</f>
        <v>5</v>
      </c>
      <c r="D4" s="8">
        <f>COUNTIF(試合結果記録表!J$2:J$141,$A4)</f>
        <v>2</v>
      </c>
      <c r="E4" s="8">
        <f>COUNTIF(試合結果記録表!K$2:K$141,$A4)</f>
        <v>2</v>
      </c>
      <c r="F4" s="8">
        <f>COUNTIF(試合結果記録表!L$2:L$141,$A4)+COUNTIF(試合結果記録表!M$2:M$141,$A4)</f>
        <v>1</v>
      </c>
      <c r="G4" s="65">
        <f t="shared" si="0"/>
        <v>0.5</v>
      </c>
      <c r="H4" s="398" t="s">
        <v>100</v>
      </c>
      <c r="I4" s="399"/>
      <c r="J4" s="399"/>
      <c r="K4" s="399"/>
      <c r="L4" s="399"/>
      <c r="M4" s="399"/>
      <c r="N4" s="399"/>
      <c r="O4" s="399"/>
      <c r="P4" s="399"/>
      <c r="Q4" s="399"/>
      <c r="R4" s="399"/>
      <c r="S4" s="399"/>
      <c r="T4" s="399"/>
      <c r="U4" s="399"/>
      <c r="V4" s="399"/>
      <c r="W4" s="400"/>
      <c r="X4" s="134">
        <f>RANK(G4,$G$2:$G$14,0)</f>
        <v>8</v>
      </c>
      <c r="Y4" s="135" t="s">
        <v>24</v>
      </c>
      <c r="Z4" s="129"/>
      <c r="AA4" s="5"/>
      <c r="AB4" s="4"/>
      <c r="AC4" s="4"/>
      <c r="AD4" s="4"/>
      <c r="AE4" s="4"/>
      <c r="AF4" s="4"/>
    </row>
    <row r="5" spans="1:32" ht="36" customHeight="1" x14ac:dyDescent="0.15">
      <c r="A5" s="120">
        <f>'[1].xls].xls].xls].xls].xls].xls].xls].'!A6</f>
        <v>4</v>
      </c>
      <c r="B5" s="64" t="str">
        <f>LOOKUP($A5,登録順!$A$3:$A$16,登録順!$B$3:$B$16)</f>
        <v>ＫＡＮＥＫＯ</v>
      </c>
      <c r="C5" s="9">
        <f>COUNTIF(試合結果記録表!J$2:M$141,$A5)</f>
        <v>6</v>
      </c>
      <c r="D5" s="8">
        <f>COUNTIF(試合結果記録表!J$2:J$141,$A5)</f>
        <v>3</v>
      </c>
      <c r="E5" s="8">
        <f>COUNTIF(試合結果記録表!K$2:K$141,$A5)</f>
        <v>2</v>
      </c>
      <c r="F5" s="8">
        <f>COUNTIF(試合結果記録表!L$2:L$141,$A5)+COUNTIF(試合結果記録表!M$2:M$141,$A5)</f>
        <v>1</v>
      </c>
      <c r="G5" s="65">
        <f t="shared" si="0"/>
        <v>0.6</v>
      </c>
      <c r="H5" s="398"/>
      <c r="I5" s="399"/>
      <c r="J5" s="399"/>
      <c r="K5" s="399"/>
      <c r="L5" s="399"/>
      <c r="M5" s="399"/>
      <c r="N5" s="399"/>
      <c r="O5" s="399"/>
      <c r="P5" s="399"/>
      <c r="Q5" s="399"/>
      <c r="R5" s="399"/>
      <c r="S5" s="399"/>
      <c r="T5" s="399"/>
      <c r="U5" s="399"/>
      <c r="V5" s="399"/>
      <c r="W5" s="400"/>
      <c r="X5" s="134">
        <f t="shared" si="1"/>
        <v>6</v>
      </c>
      <c r="Y5" s="135" t="s">
        <v>24</v>
      </c>
      <c r="Z5" s="129"/>
      <c r="AA5" s="5"/>
      <c r="AB5" s="4"/>
      <c r="AC5" s="4"/>
      <c r="AD5" s="4"/>
      <c r="AE5" s="4"/>
      <c r="AF5" s="4"/>
    </row>
    <row r="6" spans="1:32" ht="36" customHeight="1" x14ac:dyDescent="0.15">
      <c r="A6" s="120">
        <f>'[1].xls].xls].xls].xls].xls].xls].xls].'!A7</f>
        <v>5</v>
      </c>
      <c r="B6" s="64" t="str">
        <f>LOOKUP($A6,登録順!$A$3:$A$16,登録順!$B$3:$B$16)</f>
        <v>トータース</v>
      </c>
      <c r="C6" s="9">
        <f>COUNTIF(試合結果記録表!J$2:M$141,$A6)</f>
        <v>4</v>
      </c>
      <c r="D6" s="8">
        <f>COUNTIF(試合結果記録表!J$2:J$141,$A6)</f>
        <v>2</v>
      </c>
      <c r="E6" s="8">
        <f>COUNTIF(試合結果記録表!K$2:K$141,$A6)</f>
        <v>2</v>
      </c>
      <c r="F6" s="8">
        <f>COUNTIF(試合結果記録表!L$2:L$141,$A6)+COUNTIF(試合結果記録表!M$2:M$141,$A6)</f>
        <v>0</v>
      </c>
      <c r="G6" s="65">
        <f t="shared" si="0"/>
        <v>0.5</v>
      </c>
      <c r="H6" s="398"/>
      <c r="I6" s="399"/>
      <c r="J6" s="399"/>
      <c r="K6" s="399"/>
      <c r="L6" s="399"/>
      <c r="M6" s="399"/>
      <c r="N6" s="399"/>
      <c r="O6" s="399"/>
      <c r="P6" s="399"/>
      <c r="Q6" s="399"/>
      <c r="R6" s="399"/>
      <c r="S6" s="399"/>
      <c r="T6" s="399"/>
      <c r="U6" s="399"/>
      <c r="V6" s="399"/>
      <c r="W6" s="400"/>
      <c r="X6" s="134">
        <f t="shared" si="1"/>
        <v>8</v>
      </c>
      <c r="Y6" s="135" t="s">
        <v>24</v>
      </c>
      <c r="Z6" s="129"/>
      <c r="AA6" s="5"/>
      <c r="AB6" s="4"/>
      <c r="AC6" s="4"/>
      <c r="AD6" s="4"/>
      <c r="AE6" s="4"/>
      <c r="AF6" s="4"/>
    </row>
    <row r="7" spans="1:32" ht="36" customHeight="1" x14ac:dyDescent="0.15">
      <c r="A7" s="120">
        <f>'[1].xls].xls].xls].xls].xls].xls].xls].'!A8</f>
        <v>6</v>
      </c>
      <c r="B7" s="64" t="str">
        <f>LOOKUP($A7,登録順!$A$3:$A$16,登録順!$B$3:$B$16)</f>
        <v>レンジャーズ</v>
      </c>
      <c r="C7" s="9">
        <f>COUNTIF(試合結果記録表!J$2:M$141,$A7)</f>
        <v>5</v>
      </c>
      <c r="D7" s="8">
        <f>COUNTIF(試合結果記録表!J$2:J$141,$A7)</f>
        <v>2</v>
      </c>
      <c r="E7" s="8">
        <f>COUNTIF(試合結果記録表!K$2:K$141,$A7)</f>
        <v>3</v>
      </c>
      <c r="F7" s="8">
        <f>COUNTIF(試合結果記録表!L$2:L$141,$A7)+COUNTIF(試合結果記録表!M$2:M$141,$A7)</f>
        <v>0</v>
      </c>
      <c r="G7" s="65">
        <f t="shared" si="0"/>
        <v>0.4</v>
      </c>
      <c r="H7" s="398"/>
      <c r="I7" s="399"/>
      <c r="J7" s="399"/>
      <c r="K7" s="399"/>
      <c r="L7" s="399"/>
      <c r="M7" s="399"/>
      <c r="N7" s="399"/>
      <c r="O7" s="399"/>
      <c r="P7" s="399"/>
      <c r="Q7" s="399"/>
      <c r="R7" s="399"/>
      <c r="S7" s="399"/>
      <c r="T7" s="399"/>
      <c r="U7" s="399"/>
      <c r="V7" s="399"/>
      <c r="W7" s="400"/>
      <c r="X7" s="134">
        <f t="shared" si="1"/>
        <v>10</v>
      </c>
      <c r="Y7" s="135" t="s">
        <v>24</v>
      </c>
      <c r="Z7" s="129"/>
      <c r="AA7" s="5"/>
      <c r="AB7" s="4"/>
      <c r="AC7" s="4"/>
      <c r="AD7" s="4"/>
      <c r="AE7" s="4"/>
      <c r="AF7" s="4"/>
    </row>
    <row r="8" spans="1:32" ht="36" customHeight="1" x14ac:dyDescent="0.15">
      <c r="A8" s="120">
        <f>'[1].xls].xls].xls].xls].xls].xls].xls].'!A9</f>
        <v>7</v>
      </c>
      <c r="B8" s="64" t="str">
        <f>LOOKUP($A8,登録順!$A$3:$A$16,登録順!$B$3:$B$16)</f>
        <v>ファイターズ</v>
      </c>
      <c r="C8" s="9">
        <f>COUNTIF(試合結果記録表!J$2:M$141,$A8)</f>
        <v>6</v>
      </c>
      <c r="D8" s="8">
        <f>COUNTIF(試合結果記録表!J$2:J$141,$A8)</f>
        <v>4</v>
      </c>
      <c r="E8" s="8">
        <f>COUNTIF(試合結果記録表!K$2:K$141,$A8)</f>
        <v>2</v>
      </c>
      <c r="F8" s="8">
        <f>COUNTIF(試合結果記録表!L$2:L$141,$A8)+COUNTIF(試合結果記録表!M$2:M$141,$A8)</f>
        <v>0</v>
      </c>
      <c r="G8" s="65">
        <f t="shared" si="0"/>
        <v>0.66666666666666663</v>
      </c>
      <c r="H8" s="398"/>
      <c r="I8" s="399"/>
      <c r="J8" s="399"/>
      <c r="K8" s="399"/>
      <c r="L8" s="399"/>
      <c r="M8" s="399"/>
      <c r="N8" s="399"/>
      <c r="O8" s="399"/>
      <c r="P8" s="399"/>
      <c r="Q8" s="399"/>
      <c r="R8" s="399"/>
      <c r="S8" s="399"/>
      <c r="T8" s="399"/>
      <c r="U8" s="399"/>
      <c r="V8" s="399"/>
      <c r="W8" s="400"/>
      <c r="X8" s="134">
        <f t="shared" si="1"/>
        <v>4</v>
      </c>
      <c r="Y8" s="135" t="s">
        <v>24</v>
      </c>
      <c r="Z8" s="129"/>
      <c r="AA8" s="5"/>
      <c r="AB8" s="4"/>
      <c r="AC8" s="4"/>
      <c r="AD8" s="4"/>
      <c r="AE8" s="4"/>
      <c r="AF8" s="4"/>
    </row>
    <row r="9" spans="1:32" ht="36" customHeight="1" x14ac:dyDescent="0.15">
      <c r="A9" s="120">
        <f>'[1].xls].xls].xls].xls].xls].xls].xls].'!A10</f>
        <v>8</v>
      </c>
      <c r="B9" s="64" t="str">
        <f>LOOKUP($A9,登録順!$A$3:$A$16,登録順!$B$3:$B$16)</f>
        <v>薬師</v>
      </c>
      <c r="C9" s="9">
        <f>COUNTIF(試合結果記録表!J$2:M$141,$A9)</f>
        <v>4</v>
      </c>
      <c r="D9" s="8">
        <f>COUNTIF(試合結果記録表!J$2:J$141,$A9)</f>
        <v>0</v>
      </c>
      <c r="E9" s="8">
        <f>COUNTIF(試合結果記録表!K$2:K$141,$A9)</f>
        <v>4</v>
      </c>
      <c r="F9" s="8">
        <f>COUNTIF(試合結果記録表!L$2:L$141,$A9)+COUNTIF(試合結果記録表!M$2:M$141,$A9)</f>
        <v>0</v>
      </c>
      <c r="G9" s="65">
        <f t="shared" si="0"/>
        <v>0</v>
      </c>
      <c r="H9" s="398"/>
      <c r="I9" s="399"/>
      <c r="J9" s="399"/>
      <c r="K9" s="399"/>
      <c r="L9" s="399"/>
      <c r="M9" s="399"/>
      <c r="N9" s="399"/>
      <c r="O9" s="399"/>
      <c r="P9" s="399"/>
      <c r="Q9" s="399"/>
      <c r="R9" s="399"/>
      <c r="S9" s="399"/>
      <c r="T9" s="399"/>
      <c r="U9" s="399"/>
      <c r="V9" s="399"/>
      <c r="W9" s="400"/>
      <c r="X9" s="134">
        <f t="shared" si="1"/>
        <v>11</v>
      </c>
      <c r="Y9" s="135" t="s">
        <v>24</v>
      </c>
      <c r="Z9" s="129"/>
      <c r="AA9" s="5"/>
      <c r="AB9" s="4"/>
      <c r="AC9" s="4"/>
      <c r="AD9" s="4"/>
      <c r="AE9" s="4"/>
      <c r="AF9" s="4"/>
    </row>
    <row r="10" spans="1:32" ht="36" customHeight="1" x14ac:dyDescent="0.15">
      <c r="A10" s="120">
        <f>'[1].xls].xls].xls].xls].xls].xls].xls].'!A11</f>
        <v>9</v>
      </c>
      <c r="B10" s="64" t="str">
        <f>LOOKUP($A10,登録順!$A$3:$A$16,登録順!$B$3:$B$16)</f>
        <v>アニマルズ</v>
      </c>
      <c r="C10" s="9">
        <f>COUNTIF(試合結果記録表!J$2:M$141,$A10)</f>
        <v>4</v>
      </c>
      <c r="D10" s="8">
        <f>COUNTIF(試合結果記録表!J$2:J$141,$A10)</f>
        <v>0</v>
      </c>
      <c r="E10" s="8">
        <f>COUNTIF(試合結果記録表!K$2:K$141,$A10)</f>
        <v>4</v>
      </c>
      <c r="F10" s="8">
        <f>COUNTIF(試合結果記録表!L$2:L$141,$A10)+COUNTIF(試合結果記録表!M$2:M$141,$A10)</f>
        <v>0</v>
      </c>
      <c r="G10" s="65">
        <f t="shared" si="0"/>
        <v>0</v>
      </c>
      <c r="H10" s="398"/>
      <c r="I10" s="399"/>
      <c r="J10" s="399"/>
      <c r="K10" s="399"/>
      <c r="L10" s="399"/>
      <c r="M10" s="399"/>
      <c r="N10" s="399"/>
      <c r="O10" s="399"/>
      <c r="P10" s="399"/>
      <c r="Q10" s="399"/>
      <c r="R10" s="399"/>
      <c r="S10" s="399"/>
      <c r="T10" s="399"/>
      <c r="U10" s="399"/>
      <c r="V10" s="399"/>
      <c r="W10" s="400"/>
      <c r="X10" s="134">
        <f t="shared" si="1"/>
        <v>11</v>
      </c>
      <c r="Y10" s="135" t="s">
        <v>24</v>
      </c>
      <c r="Z10" s="129"/>
      <c r="AA10" s="5"/>
      <c r="AB10" s="4"/>
      <c r="AC10" s="4"/>
      <c r="AD10" s="4"/>
      <c r="AE10" s="4"/>
      <c r="AF10" s="4"/>
    </row>
    <row r="11" spans="1:32" ht="36" customHeight="1" x14ac:dyDescent="0.15">
      <c r="A11" s="120">
        <f>'[1].xls].xls].xls].xls].xls].xls].xls].'!A12</f>
        <v>10</v>
      </c>
      <c r="B11" s="64" t="str">
        <f>LOOKUP($A11,登録順!$A$3:$A$16,登録順!$B$3:$B$16)</f>
        <v>調布イーグルス</v>
      </c>
      <c r="C11" s="9">
        <f>COUNTIF(試合結果記録表!J$2:M$141,$A11)</f>
        <v>7</v>
      </c>
      <c r="D11" s="8">
        <f>COUNTIF(試合結果記録表!J$2:J$141,$A11)</f>
        <v>4</v>
      </c>
      <c r="E11" s="8">
        <f>COUNTIF(試合結果記録表!K$2:K$141,$A11)</f>
        <v>3</v>
      </c>
      <c r="F11" s="8">
        <f>COUNTIF(試合結果記録表!L$2:L$141,$A11)+COUNTIF(試合結果記録表!M$2:M$141,$A11)</f>
        <v>0</v>
      </c>
      <c r="G11" s="65">
        <f t="shared" si="0"/>
        <v>0.5714285714285714</v>
      </c>
      <c r="H11" s="398"/>
      <c r="I11" s="399"/>
      <c r="J11" s="399"/>
      <c r="K11" s="399"/>
      <c r="L11" s="399"/>
      <c r="M11" s="399"/>
      <c r="N11" s="399"/>
      <c r="O11" s="399"/>
      <c r="P11" s="399"/>
      <c r="Q11" s="399"/>
      <c r="R11" s="399"/>
      <c r="S11" s="399"/>
      <c r="T11" s="399"/>
      <c r="U11" s="399"/>
      <c r="V11" s="399"/>
      <c r="W11" s="400"/>
      <c r="X11" s="134">
        <f t="shared" si="1"/>
        <v>7</v>
      </c>
      <c r="Y11" s="135" t="s">
        <v>24</v>
      </c>
      <c r="Z11" s="129"/>
      <c r="AA11" s="5"/>
      <c r="AB11" s="4"/>
      <c r="AC11" s="4"/>
      <c r="AD11" s="4"/>
      <c r="AE11" s="4"/>
      <c r="AF11" s="4"/>
    </row>
    <row r="12" spans="1:32" ht="36" customHeight="1" x14ac:dyDescent="0.15">
      <c r="A12" s="120">
        <f>'[1].xls].xls].xls].xls].xls].xls].xls].'!A13</f>
        <v>11</v>
      </c>
      <c r="B12" s="64" t="str">
        <f>LOOKUP($A12,登録順!$A$3:$A$16,登録順!$B$3:$B$16)</f>
        <v>東京アローズ</v>
      </c>
      <c r="C12" s="9">
        <f>COUNTIF(試合結果記録表!J$2:M$141,$A12)</f>
        <v>5</v>
      </c>
      <c r="D12" s="8">
        <f>COUNTIF(試合結果記録表!J$2:J$141,$A12)</f>
        <v>4</v>
      </c>
      <c r="E12" s="8">
        <f>COUNTIF(試合結果記録表!K$2:K$141,$A12)</f>
        <v>1</v>
      </c>
      <c r="F12" s="8">
        <f>COUNTIF(試合結果記録表!L$2:L$141,$A12)+COUNTIF(試合結果記録表!M$2:M$141,$A12)</f>
        <v>0</v>
      </c>
      <c r="G12" s="65">
        <f t="shared" si="0"/>
        <v>0.8</v>
      </c>
      <c r="H12" s="398" t="s">
        <v>101</v>
      </c>
      <c r="I12" s="399"/>
      <c r="J12" s="399"/>
      <c r="K12" s="399"/>
      <c r="L12" s="399"/>
      <c r="M12" s="399"/>
      <c r="N12" s="399"/>
      <c r="O12" s="399"/>
      <c r="P12" s="399"/>
      <c r="Q12" s="399"/>
      <c r="R12" s="399"/>
      <c r="S12" s="399"/>
      <c r="T12" s="399"/>
      <c r="U12" s="399"/>
      <c r="V12" s="399"/>
      <c r="W12" s="400"/>
      <c r="X12" s="134">
        <f t="shared" si="1"/>
        <v>2</v>
      </c>
      <c r="Y12" s="135" t="s">
        <v>24</v>
      </c>
      <c r="Z12" s="129"/>
      <c r="AA12" s="5"/>
      <c r="AB12" s="4"/>
      <c r="AC12" s="4"/>
      <c r="AD12" s="4"/>
      <c r="AE12" s="4"/>
      <c r="AF12" s="4"/>
    </row>
    <row r="13" spans="1:32" ht="36" customHeight="1" x14ac:dyDescent="0.15">
      <c r="A13" s="120">
        <f>'[1].xls].xls].xls].xls].xls].xls].xls].'!A14</f>
        <v>12</v>
      </c>
      <c r="B13" s="64" t="str">
        <f>LOOKUP($A13,登録順!$A$3:$A$16,登録順!$B$3:$B$16)</f>
        <v>深大寺モータース</v>
      </c>
      <c r="C13" s="9">
        <f>COUNTIF(試合結果記録表!J$2:M$141,$A13)</f>
        <v>4</v>
      </c>
      <c r="D13" s="8">
        <f>COUNTIF(試合結果記録表!J$2:J$141,$A13)</f>
        <v>4</v>
      </c>
      <c r="E13" s="8">
        <f>COUNTIF(試合結果記録表!K$2:K$141,$A13)</f>
        <v>0</v>
      </c>
      <c r="F13" s="8">
        <f>COUNTIF(試合結果記録表!L$2:L$141,$A13)+COUNTIF(試合結果記録表!M$2:M$141,$A13)</f>
        <v>0</v>
      </c>
      <c r="G13" s="65">
        <f t="shared" si="0"/>
        <v>1</v>
      </c>
      <c r="H13" s="398" t="s">
        <v>107</v>
      </c>
      <c r="I13" s="399"/>
      <c r="J13" s="399"/>
      <c r="K13" s="399"/>
      <c r="L13" s="399"/>
      <c r="M13" s="399"/>
      <c r="N13" s="399"/>
      <c r="O13" s="399"/>
      <c r="P13" s="399"/>
      <c r="Q13" s="399"/>
      <c r="R13" s="399"/>
      <c r="S13" s="399"/>
      <c r="T13" s="399"/>
      <c r="U13" s="399"/>
      <c r="V13" s="399"/>
      <c r="W13" s="400"/>
      <c r="X13" s="134">
        <f t="shared" si="1"/>
        <v>1</v>
      </c>
      <c r="Y13" s="135" t="s">
        <v>24</v>
      </c>
      <c r="Z13" s="129"/>
      <c r="AA13" s="5"/>
      <c r="AB13" s="4"/>
      <c r="AC13" s="4"/>
      <c r="AD13" s="4"/>
      <c r="AE13" s="4"/>
      <c r="AF13" s="4"/>
    </row>
    <row r="14" spans="1:32" ht="36" customHeight="1" thickBot="1" x14ac:dyDescent="0.2">
      <c r="A14" s="121">
        <f>'[1].xls].xls].xls].xls].xls].xls].xls].'!A15</f>
        <v>13</v>
      </c>
      <c r="B14" s="66" t="str">
        <f>LOOKUP($A14,登録順!$A$3:$A$16,登録順!$B$3:$B$16)</f>
        <v>影法師</v>
      </c>
      <c r="C14" s="67">
        <f>COUNTIF(試合結果記録表!J$2:M$141,$A14)</f>
        <v>6</v>
      </c>
      <c r="D14" s="68">
        <f>COUNTIF(試合結果記録表!J$2:J$141,$A14)</f>
        <v>0</v>
      </c>
      <c r="E14" s="68">
        <f>COUNTIF(試合結果記録表!K$2:K$141,$A14)</f>
        <v>6</v>
      </c>
      <c r="F14" s="68">
        <f>COUNTIF(試合結果記録表!L$2:L$141,$A14)+COUNTIF(試合結果記録表!M$2:M$141,$A14)</f>
        <v>0</v>
      </c>
      <c r="G14" s="69">
        <f t="shared" si="0"/>
        <v>0</v>
      </c>
      <c r="H14" s="401"/>
      <c r="I14" s="402"/>
      <c r="J14" s="402"/>
      <c r="K14" s="402"/>
      <c r="L14" s="402"/>
      <c r="M14" s="402"/>
      <c r="N14" s="402"/>
      <c r="O14" s="402"/>
      <c r="P14" s="402"/>
      <c r="Q14" s="402"/>
      <c r="R14" s="402"/>
      <c r="S14" s="402"/>
      <c r="T14" s="402"/>
      <c r="U14" s="402"/>
      <c r="V14" s="402"/>
      <c r="W14" s="403"/>
      <c r="X14" s="136">
        <f t="shared" si="1"/>
        <v>11</v>
      </c>
      <c r="Y14" s="137" t="s">
        <v>24</v>
      </c>
      <c r="Z14" s="130"/>
      <c r="AA14" s="5"/>
      <c r="AB14" s="4"/>
      <c r="AC14" s="4"/>
      <c r="AD14" s="4"/>
      <c r="AE14" s="4"/>
      <c r="AF14" s="4"/>
    </row>
    <row r="15" spans="1:32" ht="18" customHeight="1" thickBot="1" x14ac:dyDescent="0.2">
      <c r="A15" s="122"/>
      <c r="B15" s="123" t="s">
        <v>7</v>
      </c>
      <c r="C15" s="124">
        <f>SUM(C2:C14)</f>
        <v>64</v>
      </c>
      <c r="D15" s="125">
        <f>SUM(D2:D14)</f>
        <v>31</v>
      </c>
      <c r="E15" s="125">
        <f>SUM(E2:E14)</f>
        <v>31</v>
      </c>
      <c r="F15" s="125">
        <f>SUM(F2:F14)</f>
        <v>2</v>
      </c>
      <c r="G15" s="126"/>
      <c r="H15" s="412"/>
      <c r="I15" s="413"/>
      <c r="J15" s="413"/>
      <c r="K15" s="413"/>
      <c r="L15" s="413"/>
      <c r="M15" s="413"/>
      <c r="N15" s="413"/>
      <c r="O15" s="413"/>
      <c r="P15" s="413"/>
      <c r="Q15" s="413"/>
      <c r="R15" s="413"/>
      <c r="S15" s="413"/>
      <c r="T15" s="413"/>
      <c r="U15" s="413"/>
      <c r="V15" s="413"/>
      <c r="W15" s="414"/>
      <c r="X15" s="138"/>
      <c r="Y15" s="139"/>
      <c r="Z15" s="131"/>
      <c r="AA15" s="5"/>
      <c r="AB15" s="4"/>
      <c r="AC15" s="4"/>
      <c r="AD15" s="4"/>
      <c r="AE15" s="4"/>
      <c r="AF15" s="4"/>
    </row>
    <row r="16" spans="1:32" ht="18" customHeight="1" thickTop="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70"/>
      <c r="AB16" s="4"/>
      <c r="AC16" s="4"/>
      <c r="AD16" s="4"/>
      <c r="AE16" s="4"/>
      <c r="AF16" s="4"/>
    </row>
    <row r="17" spans="1:32" ht="18" customHeight="1" x14ac:dyDescent="0.15">
      <c r="A17" s="5"/>
      <c r="B17" s="127">
        <v>45837</v>
      </c>
      <c r="C17" s="415" t="s">
        <v>37</v>
      </c>
      <c r="D17" s="416"/>
      <c r="E17" s="416"/>
      <c r="F17" s="416"/>
      <c r="G17" s="417"/>
      <c r="H17" s="5"/>
      <c r="I17" s="5"/>
      <c r="J17" s="5"/>
      <c r="K17" s="5"/>
      <c r="L17" s="5"/>
      <c r="M17" s="5"/>
      <c r="N17" s="5"/>
      <c r="O17" s="5"/>
      <c r="P17" s="5"/>
      <c r="Q17" s="5"/>
      <c r="R17" s="5"/>
      <c r="S17" s="5"/>
      <c r="T17" s="5"/>
      <c r="U17" s="5"/>
      <c r="V17" s="5"/>
      <c r="W17" s="5"/>
      <c r="X17" s="5"/>
      <c r="Y17" s="5"/>
      <c r="Z17" s="5"/>
      <c r="AA17" s="70"/>
      <c r="AB17" s="4"/>
      <c r="AC17" s="4"/>
      <c r="AD17" s="4"/>
      <c r="AE17" s="4"/>
      <c r="AF17" s="4"/>
    </row>
    <row r="18" spans="1:32" ht="18" customHeight="1" x14ac:dyDescent="0.15">
      <c r="A18" s="5"/>
      <c r="B18" s="418" t="s">
        <v>38</v>
      </c>
      <c r="C18" s="419"/>
      <c r="D18" s="419"/>
      <c r="E18" s="419"/>
      <c r="F18" s="419"/>
      <c r="G18" s="419"/>
      <c r="H18" s="2"/>
      <c r="I18" s="2"/>
      <c r="J18" s="2"/>
      <c r="K18" s="2"/>
      <c r="L18" s="2"/>
      <c r="M18" s="2"/>
      <c r="N18" s="2"/>
      <c r="O18" s="2"/>
      <c r="P18" s="2"/>
      <c r="Q18" s="2"/>
      <c r="R18" s="2"/>
      <c r="S18" s="2"/>
      <c r="T18" s="2"/>
      <c r="U18" s="2"/>
      <c r="V18" s="2"/>
      <c r="W18" s="2"/>
      <c r="X18" s="2"/>
      <c r="Y18" s="2"/>
      <c r="Z18" s="5"/>
      <c r="AA18" s="70"/>
    </row>
    <row r="19" spans="1:32" ht="18" customHeight="1" x14ac:dyDescent="0.15">
      <c r="A19" s="5"/>
      <c r="B19" s="411" t="s">
        <v>39</v>
      </c>
      <c r="C19" s="411"/>
      <c r="D19" s="411"/>
      <c r="E19" s="411"/>
      <c r="F19" s="411"/>
      <c r="G19" s="411"/>
      <c r="H19" s="411"/>
      <c r="I19" s="411"/>
      <c r="J19" s="411"/>
      <c r="K19" s="411"/>
      <c r="L19" s="411"/>
      <c r="M19" s="411"/>
      <c r="N19" s="411"/>
      <c r="O19" s="411"/>
      <c r="P19" s="411"/>
      <c r="Q19" s="411"/>
      <c r="R19" s="411"/>
      <c r="S19" s="411"/>
      <c r="T19" s="411"/>
      <c r="U19" s="411"/>
      <c r="V19" s="411"/>
      <c r="W19" s="411"/>
      <c r="X19" s="411"/>
      <c r="Y19" s="411"/>
      <c r="Z19" s="5"/>
      <c r="AA19" s="70"/>
    </row>
    <row r="20" spans="1:32" ht="18" customHeight="1" x14ac:dyDescent="0.15">
      <c r="A20" s="5"/>
      <c r="B20" s="411" t="s">
        <v>40</v>
      </c>
      <c r="C20" s="411"/>
      <c r="D20" s="411"/>
      <c r="E20" s="411"/>
      <c r="F20" s="411"/>
      <c r="G20" s="411"/>
      <c r="H20" s="411"/>
      <c r="I20" s="411"/>
      <c r="J20" s="411"/>
      <c r="K20" s="411"/>
      <c r="L20" s="411"/>
      <c r="M20" s="411"/>
      <c r="N20" s="411"/>
      <c r="O20" s="411"/>
      <c r="P20" s="411"/>
      <c r="Q20" s="411"/>
      <c r="R20" s="411"/>
      <c r="S20" s="411"/>
      <c r="T20" s="411"/>
      <c r="U20" s="411"/>
      <c r="V20" s="411"/>
      <c r="W20" s="411"/>
      <c r="X20" s="411"/>
      <c r="Y20" s="411"/>
      <c r="Z20" s="5"/>
      <c r="AA20" s="70"/>
    </row>
    <row r="21" spans="1:32" ht="18" customHeight="1" x14ac:dyDescent="0.15">
      <c r="A21" s="5"/>
      <c r="B21" s="5"/>
      <c r="C21" s="5"/>
      <c r="D21" s="5"/>
      <c r="E21" s="5"/>
      <c r="F21" s="5"/>
      <c r="G21" s="5"/>
      <c r="H21" s="5"/>
      <c r="I21" s="5"/>
      <c r="J21" s="5"/>
      <c r="K21" s="5"/>
      <c r="L21" s="5"/>
      <c r="M21" s="5"/>
      <c r="N21" s="5"/>
      <c r="O21" s="5"/>
      <c r="P21" s="5"/>
      <c r="Q21" s="5"/>
      <c r="R21" s="5"/>
      <c r="S21" s="5"/>
      <c r="T21" s="5"/>
      <c r="U21" s="5"/>
      <c r="V21" s="5"/>
      <c r="W21" s="5"/>
      <c r="X21" s="5"/>
      <c r="Y21" s="5"/>
      <c r="Z21" s="70"/>
      <c r="AA21" s="70"/>
    </row>
    <row r="22" spans="1:32" ht="18"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row>
    <row r="23" spans="1:32" ht="18"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row>
    <row r="24" spans="1:32" ht="18"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row>
    <row r="25" spans="1:32" ht="18"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row>
    <row r="26" spans="1:32" ht="18"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row>
    <row r="27" spans="1:32" ht="18"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row>
    <row r="28" spans="1:32" ht="18"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row>
    <row r="29" spans="1:32" ht="18"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row>
  </sheetData>
  <mergeCells count="20">
    <mergeCell ref="B20:Y20"/>
    <mergeCell ref="H15:W15"/>
    <mergeCell ref="C17:G17"/>
    <mergeCell ref="B18:G18"/>
    <mergeCell ref="H7:W7"/>
    <mergeCell ref="H8:W8"/>
    <mergeCell ref="H9:W9"/>
    <mergeCell ref="H10:W10"/>
    <mergeCell ref="H11:W11"/>
    <mergeCell ref="B19:Y19"/>
    <mergeCell ref="H12:W12"/>
    <mergeCell ref="H13:W13"/>
    <mergeCell ref="H14:W14"/>
    <mergeCell ref="H1:W1"/>
    <mergeCell ref="X1:Y1"/>
    <mergeCell ref="H2:W2"/>
    <mergeCell ref="H3:W3"/>
    <mergeCell ref="H4:W4"/>
    <mergeCell ref="H5:W5"/>
    <mergeCell ref="H6:W6"/>
  </mergeCells>
  <phoneticPr fontId="23"/>
  <pageMargins left="0.39370078740157483" right="0" top="0.39370078740157483" bottom="0" header="0.51181102362204722" footer="0.51181102362204722"/>
  <pageSetup paperSize="9" orientation="landscape" r:id="rId1"/>
  <headerFooter alignWithMargins="0"/>
  <colBreaks count="1" manualBreakCount="1">
    <brk id="2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703C7-56F6-4359-8380-454DDC0C67BF}">
  <sheetPr>
    <tabColor rgb="FF00B050"/>
  </sheetPr>
  <dimension ref="A1:D16"/>
  <sheetViews>
    <sheetView workbookViewId="0">
      <selection activeCell="B16" sqref="B16"/>
    </sheetView>
  </sheetViews>
  <sheetFormatPr defaultRowHeight="13.5" x14ac:dyDescent="0.15"/>
  <cols>
    <col min="1" max="1" width="10.625" customWidth="1"/>
    <col min="2" max="2" width="30.625" customWidth="1"/>
    <col min="3" max="3" width="9" customWidth="1"/>
  </cols>
  <sheetData>
    <row r="1" spans="1:4" ht="33" customHeight="1" thickBot="1" x14ac:dyDescent="0.2">
      <c r="A1" s="5"/>
      <c r="B1" s="77" t="s">
        <v>18</v>
      </c>
    </row>
    <row r="2" spans="1:4" ht="39" customHeight="1" thickBot="1" x14ac:dyDescent="0.2">
      <c r="A2" s="73" t="s">
        <v>0</v>
      </c>
      <c r="B2" s="72" t="s">
        <v>1</v>
      </c>
      <c r="C2" s="109"/>
    </row>
    <row r="3" spans="1:4" ht="39" customHeight="1" x14ac:dyDescent="0.15">
      <c r="A3" s="74">
        <v>1</v>
      </c>
      <c r="B3" s="88" t="s">
        <v>61</v>
      </c>
      <c r="C3" s="110"/>
      <c r="D3" s="87"/>
    </row>
    <row r="4" spans="1:4" ht="39" customHeight="1" x14ac:dyDescent="0.15">
      <c r="A4" s="75">
        <v>2</v>
      </c>
      <c r="B4" s="85" t="s">
        <v>62</v>
      </c>
      <c r="C4" s="110"/>
      <c r="D4" s="87"/>
    </row>
    <row r="5" spans="1:4" ht="39" customHeight="1" x14ac:dyDescent="0.15">
      <c r="A5" s="75">
        <v>3</v>
      </c>
      <c r="B5" s="85" t="s">
        <v>66</v>
      </c>
      <c r="C5" s="110"/>
      <c r="D5" s="87"/>
    </row>
    <row r="6" spans="1:4" ht="39" customHeight="1" x14ac:dyDescent="0.15">
      <c r="A6" s="75">
        <v>4</v>
      </c>
      <c r="B6" s="85" t="s">
        <v>58</v>
      </c>
      <c r="C6" s="110"/>
      <c r="D6" s="87"/>
    </row>
    <row r="7" spans="1:4" ht="39" customHeight="1" x14ac:dyDescent="0.15">
      <c r="A7" s="75">
        <v>5</v>
      </c>
      <c r="B7" s="85" t="s">
        <v>56</v>
      </c>
      <c r="C7" s="110"/>
      <c r="D7" s="87"/>
    </row>
    <row r="8" spans="1:4" ht="39" customHeight="1" x14ac:dyDescent="0.15">
      <c r="A8" s="75">
        <v>6</v>
      </c>
      <c r="B8" s="85" t="s">
        <v>57</v>
      </c>
      <c r="C8" s="110"/>
      <c r="D8" s="87"/>
    </row>
    <row r="9" spans="1:4" ht="39" customHeight="1" x14ac:dyDescent="0.15">
      <c r="A9" s="75">
        <v>7</v>
      </c>
      <c r="B9" s="85" t="s">
        <v>67</v>
      </c>
      <c r="C9" s="110"/>
      <c r="D9" s="87"/>
    </row>
    <row r="10" spans="1:4" ht="39" customHeight="1" x14ac:dyDescent="0.15">
      <c r="A10" s="75">
        <v>8</v>
      </c>
      <c r="B10" s="85" t="s">
        <v>25</v>
      </c>
      <c r="C10" s="110"/>
      <c r="D10" s="87"/>
    </row>
    <row r="11" spans="1:4" ht="39" customHeight="1" x14ac:dyDescent="0.15">
      <c r="A11" s="75">
        <v>9</v>
      </c>
      <c r="B11" s="85" t="s">
        <v>63</v>
      </c>
      <c r="C11" s="110"/>
      <c r="D11" s="87"/>
    </row>
    <row r="12" spans="1:4" ht="39" customHeight="1" x14ac:dyDescent="0.15">
      <c r="A12" s="75">
        <v>10</v>
      </c>
      <c r="B12" s="85" t="s">
        <v>60</v>
      </c>
      <c r="C12" s="110"/>
      <c r="D12" s="87"/>
    </row>
    <row r="13" spans="1:4" ht="39" customHeight="1" x14ac:dyDescent="0.15">
      <c r="A13" s="75">
        <v>11</v>
      </c>
      <c r="B13" s="85" t="s">
        <v>59</v>
      </c>
      <c r="C13" s="110"/>
      <c r="D13" s="87"/>
    </row>
    <row r="14" spans="1:4" ht="39" customHeight="1" x14ac:dyDescent="0.15">
      <c r="A14" s="75">
        <v>12</v>
      </c>
      <c r="B14" s="85" t="s">
        <v>65</v>
      </c>
      <c r="C14" s="110"/>
      <c r="D14" s="87"/>
    </row>
    <row r="15" spans="1:4" ht="39" customHeight="1" thickBot="1" x14ac:dyDescent="0.2">
      <c r="A15" s="76">
        <v>13</v>
      </c>
      <c r="B15" s="86" t="s">
        <v>64</v>
      </c>
      <c r="C15" s="110"/>
      <c r="D15" s="87"/>
    </row>
    <row r="16" spans="1:4" ht="17.25" customHeight="1" x14ac:dyDescent="0.15">
      <c r="A16" s="3"/>
      <c r="B16" s="6"/>
    </row>
  </sheetData>
  <phoneticPr fontId="23"/>
  <pageMargins left="0.75" right="0.75" top="1" bottom="1" header="0.51111111111111107" footer="0.5111111111111110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0B250-7F0C-4AF1-AFFF-8BBA0FF94CFA}">
  <sheetPr>
    <tabColor rgb="FF0070C0"/>
  </sheetPr>
  <dimension ref="A1:AJ460"/>
  <sheetViews>
    <sheetView zoomScaleNormal="100" workbookViewId="0">
      <pane ySplit="2" topLeftCell="A108" activePane="bottomLeft" state="frozen"/>
      <selection pane="bottomLeft" activeCell="R102" sqref="R102"/>
    </sheetView>
  </sheetViews>
  <sheetFormatPr defaultRowHeight="16.5" customHeight="1" x14ac:dyDescent="0.15"/>
  <cols>
    <col min="1" max="1" width="5.625" customWidth="1"/>
    <col min="2" max="2" width="8.625" customWidth="1"/>
    <col min="3" max="3" width="7.625" customWidth="1"/>
    <col min="4" max="4" width="3.625" customWidth="1"/>
    <col min="5" max="6" width="18.625" customWidth="1"/>
    <col min="7" max="7" width="3.625" customWidth="1"/>
    <col min="8" max="8" width="18.625" style="11" customWidth="1"/>
    <col min="9" max="9" width="3.625" style="28" customWidth="1"/>
    <col min="10" max="12" width="10.625" customWidth="1"/>
    <col min="13" max="13" width="4.625" customWidth="1"/>
    <col min="14" max="14" width="1.625" customWidth="1"/>
    <col min="15" max="15" width="18.625" customWidth="1"/>
    <col min="16" max="17" width="3.625" customWidth="1"/>
    <col min="18" max="18" width="18.625" customWidth="1"/>
    <col min="19" max="19" width="3.625" customWidth="1"/>
    <col min="20" max="28" width="4.625" customWidth="1"/>
    <col min="29" max="29" width="1.625" customWidth="1"/>
    <col min="30" max="34" width="4.625" customWidth="1"/>
    <col min="35" max="35" width="1.625" customWidth="1"/>
    <col min="36" max="36" width="4.625" customWidth="1"/>
  </cols>
  <sheetData>
    <row r="1" spans="1:36" ht="18" customHeight="1" thickTop="1" x14ac:dyDescent="0.15">
      <c r="A1" s="422" t="s">
        <v>19</v>
      </c>
      <c r="B1" s="431" t="s">
        <v>8</v>
      </c>
      <c r="C1" s="428" t="s">
        <v>9</v>
      </c>
      <c r="D1" s="420" t="s">
        <v>20</v>
      </c>
      <c r="E1" s="421"/>
      <c r="F1" s="421"/>
      <c r="G1" s="421"/>
      <c r="H1" s="450" t="s">
        <v>21</v>
      </c>
      <c r="I1" s="247"/>
      <c r="J1" s="335" t="s">
        <v>41</v>
      </c>
      <c r="K1" s="336"/>
      <c r="L1" s="157" t="s">
        <v>46</v>
      </c>
      <c r="M1" s="157"/>
      <c r="N1" s="157"/>
      <c r="O1" s="318" t="s">
        <v>54</v>
      </c>
      <c r="P1" s="324"/>
      <c r="Q1" s="5"/>
      <c r="R1" s="271"/>
      <c r="S1" s="304"/>
      <c r="T1" s="445" t="s">
        <v>49</v>
      </c>
      <c r="U1" s="446"/>
      <c r="V1" s="446" t="s">
        <v>51</v>
      </c>
      <c r="W1" s="446"/>
      <c r="X1" s="446" t="s">
        <v>52</v>
      </c>
      <c r="Y1" s="446"/>
      <c r="Z1" s="446" t="s">
        <v>53</v>
      </c>
      <c r="AA1" s="446"/>
      <c r="AB1" s="280"/>
      <c r="AC1" s="281"/>
      <c r="AD1" s="300" t="s">
        <v>49</v>
      </c>
      <c r="AE1" s="282" t="s">
        <v>51</v>
      </c>
      <c r="AF1" s="283" t="s">
        <v>52</v>
      </c>
      <c r="AG1" s="310" t="s">
        <v>53</v>
      </c>
      <c r="AH1" s="280"/>
      <c r="AI1" s="281"/>
      <c r="AJ1" s="284"/>
    </row>
    <row r="2" spans="1:36" ht="18" customHeight="1" thickBot="1" x14ac:dyDescent="0.2">
      <c r="A2" s="423"/>
      <c r="B2" s="432"/>
      <c r="C2" s="429"/>
      <c r="D2" s="259"/>
      <c r="E2" s="248" t="s">
        <v>22</v>
      </c>
      <c r="F2" s="249" t="s">
        <v>23</v>
      </c>
      <c r="G2" s="260"/>
      <c r="H2" s="451"/>
      <c r="I2" s="261"/>
      <c r="J2" s="256"/>
      <c r="K2" s="337"/>
      <c r="L2" s="250"/>
      <c r="M2" s="250"/>
      <c r="N2" s="250"/>
      <c r="O2" s="319"/>
      <c r="P2" s="325"/>
      <c r="Q2" s="5"/>
      <c r="R2" s="291"/>
      <c r="S2" s="305"/>
      <c r="T2" s="309" t="s">
        <v>47</v>
      </c>
      <c r="U2" s="292" t="s">
        <v>48</v>
      </c>
      <c r="V2" s="293" t="s">
        <v>47</v>
      </c>
      <c r="W2" s="294" t="s">
        <v>48</v>
      </c>
      <c r="X2" s="295" t="s">
        <v>47</v>
      </c>
      <c r="Y2" s="296" t="s">
        <v>48</v>
      </c>
      <c r="Z2" s="297" t="s">
        <v>47</v>
      </c>
      <c r="AA2" s="298" t="s">
        <v>48</v>
      </c>
      <c r="AB2" s="267" t="s">
        <v>55</v>
      </c>
      <c r="AC2" s="299"/>
      <c r="AD2" s="447" t="s">
        <v>50</v>
      </c>
      <c r="AE2" s="448"/>
      <c r="AF2" s="448"/>
      <c r="AG2" s="449"/>
      <c r="AH2" s="267" t="s">
        <v>55</v>
      </c>
      <c r="AI2" s="299"/>
      <c r="AJ2" s="272" t="s">
        <v>54</v>
      </c>
    </row>
    <row r="3" spans="1:36" ht="18" customHeight="1" x14ac:dyDescent="0.15">
      <c r="A3" s="424">
        <v>1</v>
      </c>
      <c r="B3" s="433" t="s">
        <v>68</v>
      </c>
      <c r="C3" s="29" t="s">
        <v>28</v>
      </c>
      <c r="D3" s="89"/>
      <c r="E3" s="264" t="e">
        <f>LOOKUP($D3,登録順!$A$3:$A$16,登録順!$B$3:$B$16)</f>
        <v>#N/A</v>
      </c>
      <c r="F3" s="265" t="e">
        <f>LOOKUP($G3,登録順!$A$3:$A$16,登録順!$B$3:$B$16)</f>
        <v>#N/A</v>
      </c>
      <c r="G3" s="95"/>
      <c r="H3" s="112" t="e">
        <f>LOOKUP($I3,登録順!$A$3:$A$16,登録順!$B$3:$B$16)</f>
        <v>#N/A</v>
      </c>
      <c r="I3" s="103"/>
      <c r="J3" s="358"/>
      <c r="K3" s="367"/>
      <c r="L3" s="81"/>
      <c r="M3" s="257"/>
      <c r="N3" s="257"/>
      <c r="O3" s="268" t="str">
        <f>LOOKUP($P3,登録順!$A$3:$A$16,登録順!$B$3:$B$16)</f>
        <v>影法師</v>
      </c>
      <c r="P3" s="326">
        <v>13</v>
      </c>
      <c r="Q3" s="5"/>
      <c r="R3" s="287" t="str">
        <f>LOOKUP($S3,登録順!$A$3:$A$16,登録順!$B$3:$B$16)</f>
        <v>デビルス</v>
      </c>
      <c r="S3" s="306">
        <v>1</v>
      </c>
      <c r="T3" s="301">
        <v>2</v>
      </c>
      <c r="U3" s="7">
        <v>2</v>
      </c>
      <c r="V3" s="7">
        <v>1</v>
      </c>
      <c r="W3" s="7">
        <v>2</v>
      </c>
      <c r="X3" s="7">
        <v>2</v>
      </c>
      <c r="Y3" s="7">
        <v>1</v>
      </c>
      <c r="Z3" s="7">
        <v>1</v>
      </c>
      <c r="AA3" s="7">
        <v>1</v>
      </c>
      <c r="AB3" s="288">
        <f>SUM(T3:AA3)</f>
        <v>12</v>
      </c>
      <c r="AC3" s="289"/>
      <c r="AD3" s="301">
        <v>2</v>
      </c>
      <c r="AE3" s="7">
        <v>1</v>
      </c>
      <c r="AF3" s="7">
        <v>1</v>
      </c>
      <c r="AG3" s="311">
        <v>2</v>
      </c>
      <c r="AH3" s="288">
        <f>SUM(AD3:AG3)</f>
        <v>6</v>
      </c>
      <c r="AI3" s="289"/>
      <c r="AJ3" s="290">
        <v>2</v>
      </c>
    </row>
    <row r="4" spans="1:36" ht="18" customHeight="1" x14ac:dyDescent="0.15">
      <c r="A4" s="425"/>
      <c r="B4" s="434"/>
      <c r="C4" s="16" t="s">
        <v>29</v>
      </c>
      <c r="D4" s="90">
        <v>1</v>
      </c>
      <c r="E4" s="18" t="str">
        <f>LOOKUP($D4,登録順!$A$3:$A$16,登録順!$B$3:$B$16)</f>
        <v>デビルス</v>
      </c>
      <c r="F4" s="19" t="str">
        <f>LOOKUP($G4,登録順!$A$3:$A$16,登録順!$B$3:$B$16)</f>
        <v>くすのきナインズ</v>
      </c>
      <c r="G4" s="96">
        <v>2</v>
      </c>
      <c r="H4" s="82" t="str">
        <f>LOOKUP($I4,登録順!$A$3:$A$16,登録順!$B$3:$B$16)</f>
        <v>オジャーズ</v>
      </c>
      <c r="I4" s="104">
        <v>3</v>
      </c>
      <c r="J4" s="359"/>
      <c r="K4" s="368"/>
      <c r="L4" s="35"/>
      <c r="M4" s="35"/>
      <c r="N4" s="35"/>
      <c r="O4" s="320"/>
      <c r="P4" s="104"/>
      <c r="Q4" s="5"/>
      <c r="R4" s="273" t="str">
        <f>LOOKUP($S4,登録順!$A$3:$A$16,登録順!$B$3:$B$16)</f>
        <v>くすのきナインズ</v>
      </c>
      <c r="S4" s="307">
        <v>2</v>
      </c>
      <c r="T4" s="302">
        <v>1</v>
      </c>
      <c r="U4" s="8">
        <v>2</v>
      </c>
      <c r="V4" s="8">
        <v>1</v>
      </c>
      <c r="W4" s="8">
        <v>2</v>
      </c>
      <c r="X4" s="8">
        <v>2</v>
      </c>
      <c r="Y4" s="8">
        <v>1</v>
      </c>
      <c r="Z4" s="8">
        <v>2</v>
      </c>
      <c r="AA4" s="8">
        <v>1</v>
      </c>
      <c r="AB4" s="278">
        <f t="shared" ref="AB4:AB15" si="0">SUM(T4:AA4)</f>
        <v>12</v>
      </c>
      <c r="AC4" s="285"/>
      <c r="AD4" s="302">
        <v>2</v>
      </c>
      <c r="AE4" s="8">
        <v>1</v>
      </c>
      <c r="AF4" s="8">
        <v>1</v>
      </c>
      <c r="AG4" s="270">
        <v>2</v>
      </c>
      <c r="AH4" s="278">
        <f t="shared" ref="AH4:AH15" si="1">SUM(AD4:AG4)</f>
        <v>6</v>
      </c>
      <c r="AI4" s="285"/>
      <c r="AJ4" s="274">
        <v>2</v>
      </c>
    </row>
    <row r="5" spans="1:36" ht="18" customHeight="1" x14ac:dyDescent="0.15">
      <c r="A5" s="425"/>
      <c r="B5" s="434"/>
      <c r="C5" s="16" t="s">
        <v>30</v>
      </c>
      <c r="D5" s="90">
        <v>5</v>
      </c>
      <c r="E5" s="18" t="str">
        <f>LOOKUP($D5,登録順!$A$3:$A$16,登録順!$B$3:$B$16)</f>
        <v>トータース</v>
      </c>
      <c r="F5" s="19" t="str">
        <f>LOOKUP($G5,登録順!$A$3:$A$16,登録順!$B$3:$B$16)</f>
        <v>ＫＡＮＥＫＯ</v>
      </c>
      <c r="G5" s="96">
        <v>4</v>
      </c>
      <c r="H5" s="82" t="str">
        <f>LOOKUP($I5,登録順!$A$3:$A$16,登録順!$B$3:$B$16)</f>
        <v>レンジャーズ</v>
      </c>
      <c r="I5" s="104">
        <v>6</v>
      </c>
      <c r="J5" s="359"/>
      <c r="K5" s="368"/>
      <c r="L5" s="35"/>
      <c r="M5" s="35"/>
      <c r="N5" s="35"/>
      <c r="O5" s="320"/>
      <c r="P5" s="104"/>
      <c r="Q5" s="5"/>
      <c r="R5" s="273" t="str">
        <f>LOOKUP($S5,登録順!$A$3:$A$16,登録順!$B$3:$B$16)</f>
        <v>オジャーズ</v>
      </c>
      <c r="S5" s="307">
        <v>3</v>
      </c>
      <c r="T5" s="302">
        <v>2</v>
      </c>
      <c r="U5" s="8">
        <v>1</v>
      </c>
      <c r="V5" s="8">
        <v>1</v>
      </c>
      <c r="W5" s="8">
        <v>2</v>
      </c>
      <c r="X5" s="8">
        <v>2</v>
      </c>
      <c r="Y5" s="8">
        <v>2</v>
      </c>
      <c r="Z5" s="8">
        <v>1</v>
      </c>
      <c r="AA5" s="8">
        <v>1</v>
      </c>
      <c r="AB5" s="278">
        <f t="shared" si="0"/>
        <v>12</v>
      </c>
      <c r="AC5" s="285"/>
      <c r="AD5" s="302">
        <v>2</v>
      </c>
      <c r="AE5" s="8">
        <v>1</v>
      </c>
      <c r="AF5" s="8">
        <v>2</v>
      </c>
      <c r="AG5" s="270">
        <v>1</v>
      </c>
      <c r="AH5" s="278">
        <f t="shared" si="1"/>
        <v>6</v>
      </c>
      <c r="AI5" s="285"/>
      <c r="AJ5" s="274">
        <v>2</v>
      </c>
    </row>
    <row r="6" spans="1:36" ht="18" customHeight="1" x14ac:dyDescent="0.15">
      <c r="A6" s="425"/>
      <c r="B6" s="434"/>
      <c r="C6" s="16" t="s">
        <v>31</v>
      </c>
      <c r="D6" s="90">
        <v>7</v>
      </c>
      <c r="E6" s="18" t="str">
        <f>LOOKUP($D6,登録順!$A$3:$A$16,登録順!$B$3:$B$16)</f>
        <v>ファイターズ</v>
      </c>
      <c r="F6" s="19" t="str">
        <f>LOOKUP($G6,登録順!$A$3:$A$16,登録順!$B$3:$B$16)</f>
        <v>薬師</v>
      </c>
      <c r="G6" s="96">
        <v>8</v>
      </c>
      <c r="H6" s="82" t="str">
        <f>LOOKUP($I6,登録順!$A$3:$A$16,登録順!$B$3:$B$16)</f>
        <v>アニマルズ</v>
      </c>
      <c r="I6" s="104">
        <v>9</v>
      </c>
      <c r="J6" s="359"/>
      <c r="K6" s="368"/>
      <c r="L6" s="35"/>
      <c r="M6" s="35"/>
      <c r="N6" s="35"/>
      <c r="O6" s="320"/>
      <c r="P6" s="104"/>
      <c r="Q6" s="5"/>
      <c r="R6" s="273" t="str">
        <f>LOOKUP($S6,登録順!$A$3:$A$16,登録順!$B$3:$B$16)</f>
        <v>ＫＡＮＥＫＯ</v>
      </c>
      <c r="S6" s="307">
        <v>4</v>
      </c>
      <c r="T6" s="302">
        <v>2</v>
      </c>
      <c r="U6" s="8">
        <v>1</v>
      </c>
      <c r="V6" s="8">
        <v>2</v>
      </c>
      <c r="W6" s="8">
        <v>1</v>
      </c>
      <c r="X6" s="8">
        <v>1</v>
      </c>
      <c r="Y6" s="8">
        <v>2</v>
      </c>
      <c r="Z6" s="8">
        <v>1</v>
      </c>
      <c r="AA6" s="8">
        <v>2</v>
      </c>
      <c r="AB6" s="278">
        <f t="shared" si="0"/>
        <v>12</v>
      </c>
      <c r="AC6" s="285"/>
      <c r="AD6" s="302">
        <v>1</v>
      </c>
      <c r="AE6" s="8">
        <v>2</v>
      </c>
      <c r="AF6" s="8">
        <v>1</v>
      </c>
      <c r="AG6" s="270">
        <v>2</v>
      </c>
      <c r="AH6" s="278">
        <f t="shared" si="1"/>
        <v>6</v>
      </c>
      <c r="AI6" s="285"/>
      <c r="AJ6" s="274">
        <v>2</v>
      </c>
    </row>
    <row r="7" spans="1:36" ht="18" customHeight="1" x14ac:dyDescent="0.15">
      <c r="A7" s="426"/>
      <c r="B7" s="435"/>
      <c r="C7" s="21" t="s">
        <v>32</v>
      </c>
      <c r="D7" s="91">
        <v>11</v>
      </c>
      <c r="E7" s="23" t="str">
        <f>LOOKUP($D7,登録順!$A$3:$A$16,登録順!$B$3:$B$16)</f>
        <v>東京アローズ</v>
      </c>
      <c r="F7" s="24" t="str">
        <f>LOOKUP($G7,登録順!$A$3:$A$16,登録順!$B$3:$B$16)</f>
        <v>調布イーグルス</v>
      </c>
      <c r="G7" s="97">
        <v>10</v>
      </c>
      <c r="H7" s="84" t="str">
        <f>LOOKUP($I7,登録順!$A$3:$A$16,登録順!$B$3:$B$16)</f>
        <v>深大寺モータース</v>
      </c>
      <c r="I7" s="105">
        <v>12</v>
      </c>
      <c r="J7" s="360"/>
      <c r="K7" s="369"/>
      <c r="L7" s="218"/>
      <c r="M7" s="218"/>
      <c r="N7" s="218"/>
      <c r="O7" s="321"/>
      <c r="P7" s="325"/>
      <c r="Q7" s="5"/>
      <c r="R7" s="273" t="str">
        <f>LOOKUP($S7,登録順!$A$3:$A$16,登録順!$B$3:$B$16)</f>
        <v>トータース</v>
      </c>
      <c r="S7" s="307">
        <v>5</v>
      </c>
      <c r="T7" s="302">
        <v>2</v>
      </c>
      <c r="U7" s="8">
        <v>2</v>
      </c>
      <c r="V7" s="8">
        <v>2</v>
      </c>
      <c r="W7" s="8">
        <v>1</v>
      </c>
      <c r="X7" s="8">
        <v>1</v>
      </c>
      <c r="Y7" s="8">
        <v>1</v>
      </c>
      <c r="Z7" s="8">
        <v>1</v>
      </c>
      <c r="AA7" s="8">
        <v>2</v>
      </c>
      <c r="AB7" s="278">
        <f t="shared" si="0"/>
        <v>12</v>
      </c>
      <c r="AC7" s="285"/>
      <c r="AD7" s="302">
        <v>2</v>
      </c>
      <c r="AE7" s="8">
        <v>1</v>
      </c>
      <c r="AF7" s="8">
        <v>2</v>
      </c>
      <c r="AG7" s="270">
        <v>1</v>
      </c>
      <c r="AH7" s="278">
        <f t="shared" si="1"/>
        <v>6</v>
      </c>
      <c r="AI7" s="285"/>
      <c r="AJ7" s="274">
        <v>2</v>
      </c>
    </row>
    <row r="8" spans="1:36" ht="18" customHeight="1" x14ac:dyDescent="0.15">
      <c r="A8" s="427">
        <f>A3+1</f>
        <v>2</v>
      </c>
      <c r="B8" s="442" t="s">
        <v>69</v>
      </c>
      <c r="C8" s="251" t="s">
        <v>28</v>
      </c>
      <c r="D8" s="252"/>
      <c r="E8" s="313" t="e">
        <f>LOOKUP($D8,登録順!$A$3:$A$16,登録順!$B$3:$B$16)</f>
        <v>#N/A</v>
      </c>
      <c r="F8" s="226" t="e">
        <f>LOOKUP($G8,登録順!$A$3:$A$16,登録順!$B$3:$B$16)</f>
        <v>#N/A</v>
      </c>
      <c r="G8" s="253"/>
      <c r="H8" s="254" t="e">
        <f>LOOKUP($I8,登録順!$A$3:$A$16,登録順!$B$3:$B$16)</f>
        <v>#N/A</v>
      </c>
      <c r="I8" s="255"/>
      <c r="J8" s="361"/>
      <c r="K8" s="370"/>
      <c r="L8" s="34"/>
      <c r="M8" s="34"/>
      <c r="N8" s="34"/>
      <c r="O8" s="269" t="str">
        <f>LOOKUP($P8,登録順!$A$3:$A$16,登録順!$B$3:$B$16)</f>
        <v>くすのきナインズ</v>
      </c>
      <c r="P8" s="108">
        <v>2</v>
      </c>
      <c r="Q8" s="5"/>
      <c r="R8" s="273" t="str">
        <f>LOOKUP($S8,登録順!$A$3:$A$16,登録順!$B$3:$B$16)</f>
        <v>レンジャーズ</v>
      </c>
      <c r="S8" s="307">
        <v>6</v>
      </c>
      <c r="T8" s="302">
        <v>1</v>
      </c>
      <c r="U8" s="8">
        <v>2</v>
      </c>
      <c r="V8" s="8">
        <v>2</v>
      </c>
      <c r="W8" s="8">
        <v>2</v>
      </c>
      <c r="X8" s="8">
        <v>1</v>
      </c>
      <c r="Y8" s="8">
        <v>1</v>
      </c>
      <c r="Z8" s="8">
        <v>2</v>
      </c>
      <c r="AA8" s="8">
        <v>1</v>
      </c>
      <c r="AB8" s="278">
        <f t="shared" si="0"/>
        <v>12</v>
      </c>
      <c r="AC8" s="285"/>
      <c r="AD8" s="302">
        <v>2</v>
      </c>
      <c r="AE8" s="8">
        <v>2</v>
      </c>
      <c r="AF8" s="8">
        <v>1</v>
      </c>
      <c r="AG8" s="270">
        <v>1</v>
      </c>
      <c r="AH8" s="278">
        <f t="shared" si="1"/>
        <v>6</v>
      </c>
      <c r="AI8" s="285"/>
      <c r="AJ8" s="274">
        <v>2</v>
      </c>
    </row>
    <row r="9" spans="1:36" ht="18" customHeight="1" x14ac:dyDescent="0.15">
      <c r="A9" s="425"/>
      <c r="B9" s="434"/>
      <c r="C9" s="41" t="s">
        <v>29</v>
      </c>
      <c r="D9" s="93">
        <v>13</v>
      </c>
      <c r="E9" s="18" t="str">
        <f>LOOKUP($D9,登録順!$A$3:$A$16,登録順!$B$3:$B$16)</f>
        <v>影法師</v>
      </c>
      <c r="F9" s="19" t="str">
        <f>LOOKUP($G9,登録順!$A$3:$A$16,登録順!$B$3:$B$16)</f>
        <v>深大寺モータース</v>
      </c>
      <c r="G9" s="96">
        <v>12</v>
      </c>
      <c r="H9" s="82" t="str">
        <f>LOOKUP($I9,登録順!$A$3:$A$16,登録順!$B$3:$B$16)</f>
        <v>トータース</v>
      </c>
      <c r="I9" s="107">
        <v>5</v>
      </c>
      <c r="J9" s="359"/>
      <c r="K9" s="368"/>
      <c r="L9" s="35"/>
      <c r="M9" s="35"/>
      <c r="N9" s="35"/>
      <c r="O9" s="320"/>
      <c r="P9" s="104"/>
      <c r="Q9" s="5"/>
      <c r="R9" s="273" t="str">
        <f>LOOKUP($S9,登録順!$A$3:$A$16,登録順!$B$3:$B$16)</f>
        <v>ファイターズ</v>
      </c>
      <c r="S9" s="307">
        <v>7</v>
      </c>
      <c r="T9" s="302">
        <v>2</v>
      </c>
      <c r="U9" s="8">
        <v>2</v>
      </c>
      <c r="V9" s="8">
        <v>2</v>
      </c>
      <c r="W9" s="8">
        <v>1</v>
      </c>
      <c r="X9" s="8">
        <v>1</v>
      </c>
      <c r="Y9" s="8">
        <v>2</v>
      </c>
      <c r="Z9" s="8">
        <v>1</v>
      </c>
      <c r="AA9" s="8">
        <v>1</v>
      </c>
      <c r="AB9" s="278">
        <f t="shared" si="0"/>
        <v>12</v>
      </c>
      <c r="AC9" s="285"/>
      <c r="AD9" s="302">
        <v>1</v>
      </c>
      <c r="AE9" s="8">
        <v>2</v>
      </c>
      <c r="AF9" s="8">
        <v>1</v>
      </c>
      <c r="AG9" s="270">
        <v>2</v>
      </c>
      <c r="AH9" s="278">
        <f t="shared" si="1"/>
        <v>6</v>
      </c>
      <c r="AI9" s="285"/>
      <c r="AJ9" s="274">
        <v>2</v>
      </c>
    </row>
    <row r="10" spans="1:36" ht="18" customHeight="1" x14ac:dyDescent="0.15">
      <c r="A10" s="425"/>
      <c r="B10" s="434"/>
      <c r="C10" s="41" t="s">
        <v>30</v>
      </c>
      <c r="D10" s="90">
        <v>7</v>
      </c>
      <c r="E10" s="18" t="str">
        <f>LOOKUP($D10,登録順!$A$3:$A$16,登録順!$B$3:$B$16)</f>
        <v>ファイターズ</v>
      </c>
      <c r="F10" s="19" t="str">
        <f>LOOKUP($G10,登録順!$A$3:$A$16,登録順!$B$3:$B$16)</f>
        <v>レンジャーズ</v>
      </c>
      <c r="G10" s="99">
        <v>6</v>
      </c>
      <c r="H10" s="82" t="str">
        <f>LOOKUP($I10,登録順!$A$3:$A$16,登録順!$B$3:$B$16)</f>
        <v>デビルス</v>
      </c>
      <c r="I10" s="107">
        <v>1</v>
      </c>
      <c r="J10" s="359"/>
      <c r="K10" s="368"/>
      <c r="L10" s="35"/>
      <c r="M10" s="35"/>
      <c r="N10" s="35"/>
      <c r="O10" s="320"/>
      <c r="P10" s="104"/>
      <c r="Q10" s="5"/>
      <c r="R10" s="273" t="str">
        <f>LOOKUP($S10,登録順!$A$3:$A$16,登録順!$B$3:$B$16)</f>
        <v>薬師</v>
      </c>
      <c r="S10" s="307">
        <v>8</v>
      </c>
      <c r="T10" s="302">
        <v>1</v>
      </c>
      <c r="U10" s="8">
        <v>1</v>
      </c>
      <c r="V10" s="8">
        <v>2</v>
      </c>
      <c r="W10" s="8">
        <v>1</v>
      </c>
      <c r="X10" s="8">
        <v>1</v>
      </c>
      <c r="Y10" s="8">
        <v>2</v>
      </c>
      <c r="Z10" s="8">
        <v>2</v>
      </c>
      <c r="AA10" s="8">
        <v>2</v>
      </c>
      <c r="AB10" s="278">
        <f t="shared" si="0"/>
        <v>12</v>
      </c>
      <c r="AC10" s="285"/>
      <c r="AD10" s="302">
        <v>1</v>
      </c>
      <c r="AE10" s="8">
        <v>2</v>
      </c>
      <c r="AF10" s="8">
        <v>2</v>
      </c>
      <c r="AG10" s="270">
        <v>1</v>
      </c>
      <c r="AH10" s="278">
        <f t="shared" si="1"/>
        <v>6</v>
      </c>
      <c r="AI10" s="285"/>
      <c r="AJ10" s="274">
        <v>2</v>
      </c>
    </row>
    <row r="11" spans="1:36" ht="18" customHeight="1" x14ac:dyDescent="0.15">
      <c r="A11" s="425"/>
      <c r="B11" s="434"/>
      <c r="C11" s="41" t="s">
        <v>31</v>
      </c>
      <c r="D11" s="90">
        <v>10</v>
      </c>
      <c r="E11" s="18" t="str">
        <f>LOOKUP($D11,登録順!$A$3:$A$16,登録順!$B$3:$B$16)</f>
        <v>調布イーグルス</v>
      </c>
      <c r="F11" s="19" t="str">
        <f>LOOKUP($G11,登録順!$A$3:$A$16,登録順!$B$3:$B$16)</f>
        <v>アニマルズ</v>
      </c>
      <c r="G11" s="96">
        <v>9</v>
      </c>
      <c r="H11" s="82" t="str">
        <f>LOOKUP($I11,登録順!$A$3:$A$16,登録順!$B$3:$B$16)</f>
        <v>東京アローズ</v>
      </c>
      <c r="I11" s="107">
        <v>11</v>
      </c>
      <c r="J11" s="359"/>
      <c r="K11" s="368"/>
      <c r="L11" s="35"/>
      <c r="M11" s="35"/>
      <c r="N11" s="35"/>
      <c r="O11" s="320"/>
      <c r="P11" s="104"/>
      <c r="Q11" s="5"/>
      <c r="R11" s="273" t="str">
        <f>LOOKUP($S11,登録順!$A$3:$A$16,登録順!$B$3:$B$16)</f>
        <v>アニマルズ</v>
      </c>
      <c r="S11" s="307">
        <v>9</v>
      </c>
      <c r="T11" s="302">
        <v>1</v>
      </c>
      <c r="U11" s="8">
        <v>1</v>
      </c>
      <c r="V11" s="8">
        <v>2</v>
      </c>
      <c r="W11" s="8">
        <v>1</v>
      </c>
      <c r="X11" s="8">
        <v>2</v>
      </c>
      <c r="Y11" s="8">
        <v>2</v>
      </c>
      <c r="Z11" s="8">
        <v>1</v>
      </c>
      <c r="AA11" s="8">
        <v>2</v>
      </c>
      <c r="AB11" s="278">
        <f t="shared" si="0"/>
        <v>12</v>
      </c>
      <c r="AC11" s="285"/>
      <c r="AD11" s="302">
        <v>1</v>
      </c>
      <c r="AE11" s="8">
        <v>2</v>
      </c>
      <c r="AF11" s="8">
        <v>1</v>
      </c>
      <c r="AG11" s="270">
        <v>2</v>
      </c>
      <c r="AH11" s="278">
        <f t="shared" si="1"/>
        <v>6</v>
      </c>
      <c r="AI11" s="285"/>
      <c r="AJ11" s="274">
        <v>2</v>
      </c>
    </row>
    <row r="12" spans="1:36" ht="18" customHeight="1" x14ac:dyDescent="0.15">
      <c r="A12" s="426"/>
      <c r="B12" s="435"/>
      <c r="C12" s="44" t="s">
        <v>32</v>
      </c>
      <c r="D12" s="90">
        <v>3</v>
      </c>
      <c r="E12" s="18" t="str">
        <f>LOOKUP($D12,登録順!$A$3:$A$16,登録順!$B$3:$B$16)</f>
        <v>オジャーズ</v>
      </c>
      <c r="F12" s="19" t="str">
        <f>LOOKUP($G12,登録順!$A$3:$A$16,登録順!$B$3:$B$16)</f>
        <v>ＫＡＮＥＫＯ</v>
      </c>
      <c r="G12" s="96">
        <v>4</v>
      </c>
      <c r="H12" s="82" t="str">
        <f>LOOKUP($I12,登録順!$A$3:$A$16,登録順!$B$3:$B$16)</f>
        <v>薬師</v>
      </c>
      <c r="I12" s="107">
        <v>8</v>
      </c>
      <c r="J12" s="362"/>
      <c r="K12" s="371"/>
      <c r="L12" s="58"/>
      <c r="M12" s="58"/>
      <c r="N12" s="58"/>
      <c r="O12" s="322"/>
      <c r="P12" s="105"/>
      <c r="Q12" s="5"/>
      <c r="R12" s="273" t="str">
        <f>LOOKUP($S12,登録順!$A$3:$A$16,登録順!$B$3:$B$16)</f>
        <v>調布イーグルス</v>
      </c>
      <c r="S12" s="307">
        <v>10</v>
      </c>
      <c r="T12" s="302">
        <v>2</v>
      </c>
      <c r="U12" s="8">
        <v>1</v>
      </c>
      <c r="V12" s="8">
        <v>1</v>
      </c>
      <c r="W12" s="8">
        <v>1</v>
      </c>
      <c r="X12" s="8">
        <v>2</v>
      </c>
      <c r="Y12" s="8">
        <v>1</v>
      </c>
      <c r="Z12" s="8">
        <v>2</v>
      </c>
      <c r="AA12" s="8">
        <v>2</v>
      </c>
      <c r="AB12" s="278">
        <f t="shared" si="0"/>
        <v>12</v>
      </c>
      <c r="AC12" s="285"/>
      <c r="AD12" s="302">
        <v>2</v>
      </c>
      <c r="AE12" s="8">
        <v>1</v>
      </c>
      <c r="AF12" s="8">
        <v>2</v>
      </c>
      <c r="AG12" s="270">
        <v>1</v>
      </c>
      <c r="AH12" s="278">
        <f t="shared" si="1"/>
        <v>6</v>
      </c>
      <c r="AI12" s="285"/>
      <c r="AJ12" s="274">
        <v>2</v>
      </c>
    </row>
    <row r="13" spans="1:36" ht="18" customHeight="1" x14ac:dyDescent="0.15">
      <c r="A13" s="430">
        <f>A8+1</f>
        <v>3</v>
      </c>
      <c r="B13" s="436" t="s">
        <v>70</v>
      </c>
      <c r="C13" s="47" t="s">
        <v>28</v>
      </c>
      <c r="D13" s="92"/>
      <c r="E13" s="13" t="e">
        <f>LOOKUP($D13,登録順!$A$3:$A$16,登録順!$B$3:$B$16)</f>
        <v>#N/A</v>
      </c>
      <c r="F13" s="14" t="e">
        <f>LOOKUP($G13,登録順!$A$3:$A$16,登録順!$B$3:$B$16)</f>
        <v>#N/A</v>
      </c>
      <c r="G13" s="98"/>
      <c r="H13" s="83" t="e">
        <f>LOOKUP($I13,登録順!$A$3:$A$16,登録順!$B$3:$B$16)</f>
        <v>#N/A</v>
      </c>
      <c r="I13" s="106"/>
      <c r="J13" s="361"/>
      <c r="K13" s="370"/>
      <c r="L13" s="34"/>
      <c r="M13" s="34"/>
      <c r="N13" s="34"/>
      <c r="O13" s="269" t="str">
        <f>LOOKUP($P13,登録順!$A$3:$A$16,登録順!$B$3:$B$16)</f>
        <v>ＫＡＮＥＫＯ</v>
      </c>
      <c r="P13" s="108">
        <v>4</v>
      </c>
      <c r="Q13" s="5"/>
      <c r="R13" s="273" t="str">
        <f>LOOKUP($S13,登録順!$A$3:$A$16,登録順!$B$3:$B$16)</f>
        <v>東京アローズ</v>
      </c>
      <c r="S13" s="307">
        <v>11</v>
      </c>
      <c r="T13" s="302">
        <v>1</v>
      </c>
      <c r="U13" s="8">
        <v>2</v>
      </c>
      <c r="V13" s="8">
        <v>2</v>
      </c>
      <c r="W13" s="8">
        <v>2</v>
      </c>
      <c r="X13" s="8">
        <v>1</v>
      </c>
      <c r="Y13" s="8">
        <v>1</v>
      </c>
      <c r="Z13" s="8">
        <v>2</v>
      </c>
      <c r="AA13" s="8">
        <v>1</v>
      </c>
      <c r="AB13" s="278">
        <f t="shared" si="0"/>
        <v>12</v>
      </c>
      <c r="AC13" s="285"/>
      <c r="AD13" s="302">
        <v>1</v>
      </c>
      <c r="AE13" s="8">
        <v>2</v>
      </c>
      <c r="AF13" s="8">
        <v>2</v>
      </c>
      <c r="AG13" s="270">
        <v>1</v>
      </c>
      <c r="AH13" s="278">
        <f t="shared" si="1"/>
        <v>6</v>
      </c>
      <c r="AI13" s="285"/>
      <c r="AJ13" s="274">
        <v>2</v>
      </c>
    </row>
    <row r="14" spans="1:36" ht="18" customHeight="1" x14ac:dyDescent="0.15">
      <c r="A14" s="425"/>
      <c r="B14" s="434"/>
      <c r="C14" s="41" t="s">
        <v>29</v>
      </c>
      <c r="D14" s="90">
        <v>11</v>
      </c>
      <c r="E14" s="18" t="str">
        <f>LOOKUP($D14,登録順!$A$3:$A$16,登録順!$B$3:$B$16)</f>
        <v>東京アローズ</v>
      </c>
      <c r="F14" s="19" t="str">
        <f>LOOKUP($G14,登録順!$A$3:$A$16,登録順!$B$3:$B$16)</f>
        <v>レンジャーズ</v>
      </c>
      <c r="G14" s="96">
        <v>6</v>
      </c>
      <c r="H14" s="82" t="str">
        <f>LOOKUP($I14,登録順!$A$3:$A$16,登録順!$B$3:$B$16)</f>
        <v>影法師</v>
      </c>
      <c r="I14" s="107">
        <v>13</v>
      </c>
      <c r="J14" s="359"/>
      <c r="K14" s="368"/>
      <c r="L14" s="35"/>
      <c r="M14" s="35"/>
      <c r="N14" s="35"/>
      <c r="O14" s="320"/>
      <c r="P14" s="104"/>
      <c r="Q14" s="5"/>
      <c r="R14" s="273" t="str">
        <f>LOOKUP($S14,登録順!$A$3:$A$16,登録順!$B$3:$B$16)</f>
        <v>深大寺モータース</v>
      </c>
      <c r="S14" s="307">
        <v>12</v>
      </c>
      <c r="T14" s="302">
        <v>1</v>
      </c>
      <c r="U14" s="8">
        <v>1</v>
      </c>
      <c r="V14" s="8">
        <v>1</v>
      </c>
      <c r="W14" s="8">
        <v>2</v>
      </c>
      <c r="X14" s="8">
        <v>1</v>
      </c>
      <c r="Y14" s="8">
        <v>2</v>
      </c>
      <c r="Z14" s="8">
        <v>2</v>
      </c>
      <c r="AA14" s="8">
        <v>2</v>
      </c>
      <c r="AB14" s="278">
        <f t="shared" si="0"/>
        <v>12</v>
      </c>
      <c r="AC14" s="285"/>
      <c r="AD14" s="302">
        <v>1</v>
      </c>
      <c r="AE14" s="8">
        <v>1</v>
      </c>
      <c r="AF14" s="8">
        <v>2</v>
      </c>
      <c r="AG14" s="270">
        <v>2</v>
      </c>
      <c r="AH14" s="278">
        <f t="shared" si="1"/>
        <v>6</v>
      </c>
      <c r="AI14" s="285"/>
      <c r="AJ14" s="274">
        <v>2</v>
      </c>
    </row>
    <row r="15" spans="1:36" ht="18" customHeight="1" thickBot="1" x14ac:dyDescent="0.2">
      <c r="A15" s="425"/>
      <c r="B15" s="434"/>
      <c r="C15" s="41" t="s">
        <v>30</v>
      </c>
      <c r="D15" s="90">
        <v>8</v>
      </c>
      <c r="E15" s="18" t="str">
        <f>LOOKUP($D15,登録順!$A$3:$A$16,登録順!$B$3:$B$16)</f>
        <v>薬師</v>
      </c>
      <c r="F15" s="19" t="str">
        <f>LOOKUP($G15,登録順!$A$3:$A$16,登録順!$B$3:$B$16)</f>
        <v>デビルス</v>
      </c>
      <c r="G15" s="96">
        <v>1</v>
      </c>
      <c r="H15" s="82" t="str">
        <f>LOOKUP($I15,登録順!$A$3:$A$16,登録順!$B$3:$B$16)</f>
        <v>ファイターズ</v>
      </c>
      <c r="I15" s="107">
        <v>7</v>
      </c>
      <c r="J15" s="359"/>
      <c r="K15" s="368"/>
      <c r="L15" s="35"/>
      <c r="M15" s="35"/>
      <c r="N15" s="35"/>
      <c r="O15" s="320"/>
      <c r="P15" s="104"/>
      <c r="Q15" s="5"/>
      <c r="R15" s="275" t="str">
        <f>LOOKUP($S15,登録順!$A$3:$A$16,登録順!$B$3:$B$16)</f>
        <v>影法師</v>
      </c>
      <c r="S15" s="308">
        <v>13</v>
      </c>
      <c r="T15" s="303">
        <v>2</v>
      </c>
      <c r="U15" s="276">
        <v>2</v>
      </c>
      <c r="V15" s="276">
        <v>1</v>
      </c>
      <c r="W15" s="276">
        <v>2</v>
      </c>
      <c r="X15" s="276">
        <v>2</v>
      </c>
      <c r="Y15" s="276">
        <v>1</v>
      </c>
      <c r="Z15" s="276">
        <v>1</v>
      </c>
      <c r="AA15" s="276">
        <v>1</v>
      </c>
      <c r="AB15" s="279">
        <f t="shared" si="0"/>
        <v>12</v>
      </c>
      <c r="AC15" s="286"/>
      <c r="AD15" s="303">
        <v>2</v>
      </c>
      <c r="AE15" s="276">
        <v>2</v>
      </c>
      <c r="AF15" s="276">
        <v>1</v>
      </c>
      <c r="AG15" s="312">
        <v>1</v>
      </c>
      <c r="AH15" s="279">
        <f t="shared" si="1"/>
        <v>6</v>
      </c>
      <c r="AI15" s="286"/>
      <c r="AJ15" s="277">
        <v>2</v>
      </c>
    </row>
    <row r="16" spans="1:36" ht="18" customHeight="1" thickTop="1" x14ac:dyDescent="0.15">
      <c r="A16" s="425"/>
      <c r="B16" s="434"/>
      <c r="C16" s="41" t="s">
        <v>31</v>
      </c>
      <c r="D16" s="90">
        <v>2</v>
      </c>
      <c r="E16" s="18" t="str">
        <f>LOOKUP($D16,登録順!$A$3:$A$16,登録順!$B$3:$B$16)</f>
        <v>くすのきナインズ</v>
      </c>
      <c r="F16" s="19" t="str">
        <f>LOOKUP($G16,登録順!$A$3:$A$16,登録順!$B$3:$B$16)</f>
        <v>トータース</v>
      </c>
      <c r="G16" s="99">
        <v>5</v>
      </c>
      <c r="H16" s="82" t="str">
        <f>LOOKUP($I16,登録順!$A$3:$A$16,登録順!$B$3:$B$16)</f>
        <v>オジャーズ</v>
      </c>
      <c r="I16" s="107">
        <v>3</v>
      </c>
      <c r="J16" s="359"/>
      <c r="K16" s="368"/>
      <c r="L16" s="35"/>
      <c r="M16" s="35"/>
      <c r="N16" s="35"/>
      <c r="O16" s="320"/>
      <c r="P16" s="104"/>
      <c r="Q16" s="5"/>
      <c r="R16" s="5"/>
      <c r="S16" s="5"/>
      <c r="T16" s="5"/>
      <c r="U16" s="5"/>
      <c r="V16" s="5"/>
      <c r="W16" s="5"/>
      <c r="X16" s="5"/>
      <c r="Y16" s="5"/>
      <c r="Z16" s="5"/>
      <c r="AA16" s="5"/>
      <c r="AB16" s="5"/>
      <c r="AD16" s="5"/>
      <c r="AE16" s="5"/>
      <c r="AF16" s="5"/>
      <c r="AG16" s="5"/>
      <c r="AH16" s="5"/>
      <c r="AJ16" s="5"/>
    </row>
    <row r="17" spans="1:36" ht="18" customHeight="1" x14ac:dyDescent="0.15">
      <c r="A17" s="426"/>
      <c r="B17" s="435"/>
      <c r="C17" s="44" t="s">
        <v>32</v>
      </c>
      <c r="D17" s="90">
        <v>9</v>
      </c>
      <c r="E17" s="18" t="str">
        <f>LOOKUP($D17,登録順!$A$3:$A$16,登録順!$B$3:$B$16)</f>
        <v>アニマルズ</v>
      </c>
      <c r="F17" s="19" t="str">
        <f>LOOKUP($G17,登録順!$A$3:$A$16,登録順!$B$3:$B$16)</f>
        <v>深大寺モータース</v>
      </c>
      <c r="G17" s="99">
        <v>12</v>
      </c>
      <c r="H17" s="82" t="str">
        <f>LOOKUP($I17,登録順!$A$3:$A$16,登録順!$B$3:$B$16)</f>
        <v>調布イーグルス</v>
      </c>
      <c r="I17" s="107">
        <v>10</v>
      </c>
      <c r="J17" s="362"/>
      <c r="K17" s="371"/>
      <c r="L17" s="58"/>
      <c r="M17" s="58"/>
      <c r="N17" s="58"/>
      <c r="O17" s="322"/>
      <c r="P17" s="105"/>
      <c r="Q17" s="5"/>
      <c r="R17" s="5"/>
      <c r="S17" s="5"/>
      <c r="T17" s="5"/>
      <c r="U17" s="5"/>
      <c r="V17" s="5"/>
      <c r="W17" s="5"/>
      <c r="X17" s="5"/>
      <c r="Y17" s="5"/>
      <c r="Z17" s="5"/>
      <c r="AA17" s="5"/>
      <c r="AB17" s="5"/>
      <c r="AD17" s="5"/>
      <c r="AE17" s="5"/>
      <c r="AF17" s="5"/>
      <c r="AG17" s="5"/>
      <c r="AH17" s="5"/>
      <c r="AJ17" s="5"/>
    </row>
    <row r="18" spans="1:36" ht="18" customHeight="1" x14ac:dyDescent="0.15">
      <c r="A18" s="430">
        <f>A13+1</f>
        <v>4</v>
      </c>
      <c r="B18" s="436" t="s">
        <v>71</v>
      </c>
      <c r="C18" s="47" t="s">
        <v>28</v>
      </c>
      <c r="D18" s="92"/>
      <c r="E18" s="13" t="e">
        <f>LOOKUP($D18,登録順!$A$3:$A$16,登録順!$B$3:$B$16)</f>
        <v>#N/A</v>
      </c>
      <c r="F18" s="14" t="e">
        <f>LOOKUP($G18,登録順!$A$3:$A$16,登録順!$B$3:$B$16)</f>
        <v>#N/A</v>
      </c>
      <c r="G18" s="100"/>
      <c r="H18" s="83" t="e">
        <f>LOOKUP($I18,登録順!$A$3:$A$16,登録順!$B$3:$B$16)</f>
        <v>#N/A</v>
      </c>
      <c r="I18" s="106"/>
      <c r="J18" s="361"/>
      <c r="K18" s="370"/>
      <c r="L18" s="34"/>
      <c r="M18" s="34"/>
      <c r="N18" s="34"/>
      <c r="O18" s="269" t="str">
        <f>LOOKUP($P18,登録順!$A$3:$A$16,登録順!$B$3:$B$16)</f>
        <v>レンジャーズ</v>
      </c>
      <c r="P18" s="108">
        <v>6</v>
      </c>
      <c r="Q18" s="5"/>
      <c r="R18" s="5"/>
      <c r="S18" s="5"/>
      <c r="T18" s="5"/>
      <c r="U18" s="5"/>
      <c r="V18" s="5"/>
      <c r="W18" s="5"/>
      <c r="X18" s="5"/>
      <c r="Y18" s="5"/>
      <c r="Z18" s="5"/>
      <c r="AA18" s="5"/>
      <c r="AB18" s="5"/>
      <c r="AD18" s="5"/>
      <c r="AE18" s="5"/>
      <c r="AF18" s="5"/>
      <c r="AG18" s="5"/>
      <c r="AH18" s="5"/>
      <c r="AJ18" s="5"/>
    </row>
    <row r="19" spans="1:36" ht="18" customHeight="1" x14ac:dyDescent="0.15">
      <c r="A19" s="425"/>
      <c r="B19" s="434"/>
      <c r="C19" s="41" t="s">
        <v>29</v>
      </c>
      <c r="D19" s="93">
        <v>4</v>
      </c>
      <c r="E19" s="18" t="str">
        <f>LOOKUP($D19,登録順!$A$3:$A$16,登録順!$B$3:$B$16)</f>
        <v>ＫＡＮＥＫＯ</v>
      </c>
      <c r="F19" s="19" t="str">
        <f>LOOKUP($G19,登録順!$A$3:$A$16,登録順!$B$3:$B$16)</f>
        <v>ファイターズ</v>
      </c>
      <c r="G19" s="96">
        <v>7</v>
      </c>
      <c r="H19" s="82" t="str">
        <f>LOOKUP($I19,登録順!$A$3:$A$16,登録順!$B$3:$B$16)</f>
        <v>深大寺モータース</v>
      </c>
      <c r="I19" s="107">
        <v>12</v>
      </c>
      <c r="J19" s="359"/>
      <c r="K19" s="368"/>
      <c r="L19" s="35"/>
      <c r="M19" s="35"/>
      <c r="N19" s="35"/>
      <c r="O19" s="320"/>
      <c r="P19" s="104"/>
      <c r="Q19" s="5"/>
      <c r="R19" s="5"/>
      <c r="S19" s="5"/>
      <c r="T19" s="5"/>
      <c r="U19" s="5"/>
      <c r="V19" s="5"/>
      <c r="W19" s="5"/>
      <c r="X19" s="5"/>
      <c r="Y19" s="5"/>
      <c r="Z19" s="5"/>
      <c r="AA19" s="5"/>
      <c r="AB19" s="5"/>
      <c r="AD19" s="5"/>
      <c r="AE19" s="5"/>
      <c r="AF19" s="5"/>
      <c r="AG19" s="5"/>
      <c r="AH19" s="5"/>
      <c r="AJ19" s="5"/>
    </row>
    <row r="20" spans="1:36" ht="18" customHeight="1" x14ac:dyDescent="0.15">
      <c r="A20" s="425"/>
      <c r="B20" s="434"/>
      <c r="C20" s="41" t="s">
        <v>30</v>
      </c>
      <c r="D20" s="93">
        <v>3</v>
      </c>
      <c r="E20" s="18" t="str">
        <f>LOOKUP($D20,登録順!$A$3:$A$16,登録順!$B$3:$B$16)</f>
        <v>オジャーズ</v>
      </c>
      <c r="F20" s="19" t="str">
        <f>LOOKUP($G20,登録順!$A$3:$A$16,登録順!$B$3:$B$16)</f>
        <v>薬師</v>
      </c>
      <c r="G20" s="96">
        <v>8</v>
      </c>
      <c r="H20" s="82" t="str">
        <f>LOOKUP($I20,登録順!$A$3:$A$16,登録順!$B$3:$B$16)</f>
        <v>くすのきナインズ</v>
      </c>
      <c r="I20" s="107">
        <v>2</v>
      </c>
      <c r="J20" s="359"/>
      <c r="K20" s="368"/>
      <c r="L20" s="35"/>
      <c r="M20" s="35"/>
      <c r="N20" s="35"/>
      <c r="O20" s="320"/>
      <c r="P20" s="104"/>
      <c r="Q20" s="5"/>
      <c r="R20" s="5"/>
      <c r="S20" s="5"/>
      <c r="T20" s="5"/>
      <c r="U20" s="5"/>
      <c r="V20" s="5"/>
      <c r="W20" s="5"/>
      <c r="X20" s="5"/>
      <c r="Y20" s="5"/>
      <c r="Z20" s="5"/>
      <c r="AA20" s="5"/>
      <c r="AB20" s="5"/>
      <c r="AD20" s="5"/>
      <c r="AE20" s="5"/>
      <c r="AF20" s="5"/>
      <c r="AG20" s="5"/>
      <c r="AH20" s="5"/>
      <c r="AJ20" s="5"/>
    </row>
    <row r="21" spans="1:36" ht="18" customHeight="1" x14ac:dyDescent="0.15">
      <c r="A21" s="425"/>
      <c r="B21" s="434"/>
      <c r="C21" s="41" t="s">
        <v>31</v>
      </c>
      <c r="D21" s="93">
        <v>13</v>
      </c>
      <c r="E21" s="18" t="str">
        <f>LOOKUP($D21,登録順!$A$3:$A$16,登録順!$B$3:$B$16)</f>
        <v>影法師</v>
      </c>
      <c r="F21" s="19" t="str">
        <f>LOOKUP($G21,登録順!$A$3:$A$16,登録順!$B$3:$B$16)</f>
        <v>東京アローズ</v>
      </c>
      <c r="G21" s="96">
        <v>11</v>
      </c>
      <c r="H21" s="82" t="str">
        <f>LOOKUP($I21,登録順!$A$3:$A$16,登録順!$B$3:$B$16)</f>
        <v>トータース</v>
      </c>
      <c r="I21" s="107">
        <v>5</v>
      </c>
      <c r="J21" s="359"/>
      <c r="K21" s="368"/>
      <c r="L21" s="35"/>
      <c r="M21" s="35"/>
      <c r="N21" s="35"/>
      <c r="O21" s="320"/>
      <c r="P21" s="104"/>
      <c r="Q21" s="5"/>
      <c r="R21" s="5"/>
      <c r="S21" s="5"/>
      <c r="T21" s="5"/>
      <c r="U21" s="5"/>
      <c r="V21" s="5"/>
      <c r="W21" s="5"/>
      <c r="X21" s="5"/>
      <c r="Y21" s="5"/>
      <c r="Z21" s="5"/>
      <c r="AA21" s="5"/>
      <c r="AB21" s="5"/>
      <c r="AD21" s="5"/>
      <c r="AE21" s="5"/>
      <c r="AF21" s="5"/>
      <c r="AG21" s="5"/>
      <c r="AH21" s="5"/>
      <c r="AJ21" s="5"/>
    </row>
    <row r="22" spans="1:36" ht="18" customHeight="1" x14ac:dyDescent="0.15">
      <c r="A22" s="426"/>
      <c r="B22" s="435"/>
      <c r="C22" s="44" t="s">
        <v>32</v>
      </c>
      <c r="D22" s="93">
        <v>1</v>
      </c>
      <c r="E22" s="18" t="str">
        <f>LOOKUP($D22,登録順!$A$3:$A$16,登録順!$B$3:$B$16)</f>
        <v>デビルス</v>
      </c>
      <c r="F22" s="19" t="str">
        <f>LOOKUP($G22,登録順!$A$3:$A$16,登録順!$B$3:$B$16)</f>
        <v>調布イーグルス</v>
      </c>
      <c r="G22" s="96">
        <v>10</v>
      </c>
      <c r="H22" s="82" t="str">
        <f>LOOKUP($I22,登録順!$A$3:$A$16,登録順!$B$3:$B$16)</f>
        <v>アニマルズ</v>
      </c>
      <c r="I22" s="107">
        <v>9</v>
      </c>
      <c r="J22" s="362"/>
      <c r="K22" s="371"/>
      <c r="L22" s="58"/>
      <c r="M22" s="58"/>
      <c r="N22" s="58"/>
      <c r="O22" s="322"/>
      <c r="P22" s="105"/>
      <c r="Q22" s="5"/>
      <c r="R22" s="5"/>
      <c r="S22" s="5"/>
      <c r="T22" s="5"/>
      <c r="U22" s="5"/>
      <c r="V22" s="5"/>
      <c r="W22" s="5"/>
      <c r="X22" s="5"/>
      <c r="Y22" s="5"/>
      <c r="Z22" s="5"/>
      <c r="AA22" s="5"/>
      <c r="AB22" s="5"/>
      <c r="AD22" s="5"/>
      <c r="AE22" s="5"/>
      <c r="AF22" s="5"/>
      <c r="AG22" s="5"/>
      <c r="AH22" s="5"/>
      <c r="AJ22" s="5"/>
    </row>
    <row r="23" spans="1:36" ht="18" customHeight="1" x14ac:dyDescent="0.15">
      <c r="A23" s="430">
        <f>A18+1</f>
        <v>5</v>
      </c>
      <c r="B23" s="436" t="s">
        <v>72</v>
      </c>
      <c r="C23" s="47" t="s">
        <v>28</v>
      </c>
      <c r="D23" s="92"/>
      <c r="E23" s="13" t="e">
        <f>LOOKUP($D23,登録順!$A$3:$A$16,登録順!$B$3:$B$16)</f>
        <v>#N/A</v>
      </c>
      <c r="F23" s="14" t="e">
        <f>LOOKUP($G23,登録順!$A$3:$A$16,登録順!$B$3:$B$16)</f>
        <v>#N/A</v>
      </c>
      <c r="G23" s="100"/>
      <c r="H23" s="83" t="e">
        <f>LOOKUP($I23,登録順!$A$3:$A$16,登録順!$B$3:$B$16)</f>
        <v>#N/A</v>
      </c>
      <c r="I23" s="106"/>
      <c r="J23" s="361"/>
      <c r="K23" s="370"/>
      <c r="L23" s="34"/>
      <c r="M23" s="34"/>
      <c r="N23" s="34"/>
      <c r="O23" s="269" t="str">
        <f>LOOKUP($P23,登録順!$A$3:$A$16,登録順!$B$3:$B$16)</f>
        <v>薬師</v>
      </c>
      <c r="P23" s="108">
        <v>8</v>
      </c>
      <c r="Q23" s="5"/>
      <c r="R23" s="5"/>
      <c r="S23" s="5"/>
      <c r="T23" s="5"/>
      <c r="U23" s="5"/>
      <c r="V23" s="5"/>
      <c r="W23" s="5"/>
      <c r="X23" s="5"/>
      <c r="Y23" s="5"/>
      <c r="Z23" s="5"/>
      <c r="AA23" s="5"/>
      <c r="AB23" s="5"/>
      <c r="AD23" s="5"/>
      <c r="AE23" s="5"/>
      <c r="AF23" s="5"/>
      <c r="AG23" s="5"/>
      <c r="AH23" s="5"/>
      <c r="AJ23" s="5"/>
    </row>
    <row r="24" spans="1:36" ht="18" customHeight="1" x14ac:dyDescent="0.15">
      <c r="A24" s="425"/>
      <c r="B24" s="434"/>
      <c r="C24" s="41" t="s">
        <v>29</v>
      </c>
      <c r="D24" s="93">
        <v>2</v>
      </c>
      <c r="E24" s="18" t="str">
        <f>LOOKUP($D24,登録順!$A$3:$A$16,登録順!$B$3:$B$16)</f>
        <v>くすのきナインズ</v>
      </c>
      <c r="F24" s="19" t="str">
        <f>LOOKUP($G24,登録順!$A$3:$A$16,登録順!$B$3:$B$16)</f>
        <v>オジャーズ</v>
      </c>
      <c r="G24" s="96">
        <v>3</v>
      </c>
      <c r="H24" s="82" t="str">
        <f>LOOKUP($I24,登録順!$A$3:$A$16,登録順!$B$3:$B$16)</f>
        <v>デビルス</v>
      </c>
      <c r="I24" s="107">
        <v>1</v>
      </c>
      <c r="J24" s="359"/>
      <c r="K24" s="368"/>
      <c r="L24" s="35"/>
      <c r="M24" s="35"/>
      <c r="N24" s="35"/>
      <c r="O24" s="320"/>
      <c r="P24" s="104"/>
      <c r="Q24" s="5"/>
      <c r="R24" s="5"/>
      <c r="S24" s="5"/>
      <c r="T24" s="5"/>
      <c r="U24" s="5"/>
      <c r="V24" s="5"/>
      <c r="W24" s="5"/>
      <c r="X24" s="5"/>
      <c r="Y24" s="5"/>
      <c r="Z24" s="5"/>
      <c r="AA24" s="5"/>
      <c r="AB24" s="5"/>
      <c r="AD24" s="5"/>
      <c r="AE24" s="5"/>
      <c r="AF24" s="5"/>
      <c r="AG24" s="5"/>
      <c r="AH24" s="5"/>
      <c r="AJ24" s="5"/>
    </row>
    <row r="25" spans="1:36" ht="18" customHeight="1" x14ac:dyDescent="0.15">
      <c r="A25" s="425"/>
      <c r="B25" s="434"/>
      <c r="C25" s="41" t="s">
        <v>30</v>
      </c>
      <c r="D25" s="93">
        <v>10</v>
      </c>
      <c r="E25" s="18" t="str">
        <f>LOOKUP($D25,登録順!$A$3:$A$16,登録順!$B$3:$B$16)</f>
        <v>調布イーグルス</v>
      </c>
      <c r="F25" s="19" t="str">
        <f>LOOKUP($G25,登録順!$A$3:$A$16,登録順!$B$3:$B$16)</f>
        <v>深大寺モータース</v>
      </c>
      <c r="G25" s="96">
        <v>12</v>
      </c>
      <c r="H25" s="82" t="str">
        <f>LOOKUP($I25,登録順!$A$3:$A$16,登録順!$B$3:$B$16)</f>
        <v>ファイターズ</v>
      </c>
      <c r="I25" s="107">
        <v>7</v>
      </c>
      <c r="J25" s="359"/>
      <c r="K25" s="368"/>
      <c r="L25" s="35"/>
      <c r="M25" s="35"/>
      <c r="N25" s="35"/>
      <c r="O25" s="320"/>
      <c r="P25" s="104"/>
      <c r="Q25" s="5"/>
      <c r="R25" s="5"/>
      <c r="S25" s="5"/>
      <c r="T25" s="5"/>
      <c r="U25" s="5"/>
      <c r="V25" s="5"/>
      <c r="W25" s="5"/>
      <c r="X25" s="5"/>
      <c r="Y25" s="5"/>
      <c r="Z25" s="5"/>
      <c r="AA25" s="5"/>
      <c r="AB25" s="5"/>
      <c r="AD25" s="5"/>
      <c r="AE25" s="5"/>
      <c r="AF25" s="5"/>
      <c r="AG25" s="5"/>
      <c r="AH25" s="5"/>
      <c r="AJ25" s="5"/>
    </row>
    <row r="26" spans="1:36" ht="18" customHeight="1" x14ac:dyDescent="0.15">
      <c r="A26" s="425"/>
      <c r="B26" s="434"/>
      <c r="C26" s="41" t="s">
        <v>31</v>
      </c>
      <c r="D26" s="90">
        <v>6</v>
      </c>
      <c r="E26" s="18" t="str">
        <f>LOOKUP($D26,登録順!$A$3:$A$16,登録順!$B$3:$B$16)</f>
        <v>レンジャーズ</v>
      </c>
      <c r="F26" s="19" t="str">
        <f>LOOKUP($G26,登録順!$A$3:$A$16,登録順!$B$3:$B$16)</f>
        <v>影法師</v>
      </c>
      <c r="G26" s="96">
        <v>13</v>
      </c>
      <c r="H26" s="82" t="str">
        <f>LOOKUP($I26,登録順!$A$3:$A$16,登録順!$B$3:$B$16)</f>
        <v>ＫＡＮＥＫＯ</v>
      </c>
      <c r="I26" s="104">
        <v>4</v>
      </c>
      <c r="J26" s="359"/>
      <c r="K26" s="368"/>
      <c r="L26" s="35"/>
      <c r="M26" s="35"/>
      <c r="N26" s="35"/>
      <c r="O26" s="320"/>
      <c r="P26" s="104"/>
      <c r="Q26" s="5"/>
      <c r="R26" s="5"/>
      <c r="S26" s="5"/>
      <c r="T26" s="5"/>
      <c r="U26" s="5"/>
      <c r="V26" s="5"/>
      <c r="W26" s="5"/>
      <c r="X26" s="5"/>
      <c r="Y26" s="5"/>
      <c r="Z26" s="5"/>
      <c r="AA26" s="5"/>
      <c r="AB26" s="5"/>
      <c r="AD26" s="5"/>
      <c r="AE26" s="5"/>
      <c r="AF26" s="5"/>
      <c r="AG26" s="5"/>
      <c r="AH26" s="5"/>
      <c r="AJ26" s="5"/>
    </row>
    <row r="27" spans="1:36" ht="18" customHeight="1" x14ac:dyDescent="0.15">
      <c r="A27" s="426"/>
      <c r="B27" s="435"/>
      <c r="C27" s="44" t="s">
        <v>32</v>
      </c>
      <c r="D27" s="90">
        <v>5</v>
      </c>
      <c r="E27" s="18" t="str">
        <f>LOOKUP($D27,登録順!$A$3:$A$16,登録順!$B$3:$B$16)</f>
        <v>トータース</v>
      </c>
      <c r="F27" s="19" t="str">
        <f>LOOKUP($G27,登録順!$A$3:$A$16,登録順!$B$3:$B$16)</f>
        <v>アニマルズ</v>
      </c>
      <c r="G27" s="96">
        <v>9</v>
      </c>
      <c r="H27" s="82" t="str">
        <f>LOOKUP($I27,登録順!$A$3:$A$16,登録順!$B$3:$B$16)</f>
        <v>東京アローズ</v>
      </c>
      <c r="I27" s="104">
        <v>11</v>
      </c>
      <c r="J27" s="362"/>
      <c r="K27" s="371"/>
      <c r="L27" s="58"/>
      <c r="M27" s="58"/>
      <c r="N27" s="58"/>
      <c r="O27" s="322"/>
      <c r="P27" s="105"/>
      <c r="Q27" s="5"/>
      <c r="R27" s="5"/>
      <c r="S27" s="5"/>
      <c r="T27" s="5"/>
      <c r="U27" s="5"/>
      <c r="V27" s="5"/>
      <c r="W27" s="5"/>
      <c r="X27" s="5"/>
      <c r="Y27" s="5"/>
      <c r="Z27" s="5"/>
      <c r="AA27" s="5"/>
      <c r="AB27" s="5"/>
      <c r="AD27" s="5"/>
      <c r="AE27" s="5"/>
      <c r="AF27" s="5"/>
      <c r="AG27" s="5"/>
      <c r="AH27" s="5"/>
      <c r="AJ27" s="5"/>
    </row>
    <row r="28" spans="1:36" ht="18" customHeight="1" x14ac:dyDescent="0.15">
      <c r="A28" s="430">
        <f>A23+1</f>
        <v>6</v>
      </c>
      <c r="B28" s="436" t="s">
        <v>94</v>
      </c>
      <c r="C28" s="47" t="s">
        <v>28</v>
      </c>
      <c r="D28" s="92"/>
      <c r="E28" s="13" t="e">
        <f>LOOKUP($D28,登録順!$A$3:$A$16,登録順!$B$3:$B$16)</f>
        <v>#N/A</v>
      </c>
      <c r="F28" s="14" t="e">
        <f>LOOKUP($G28,登録順!$A$3:$A$16,登録順!$B$3:$B$16)</f>
        <v>#N/A</v>
      </c>
      <c r="G28" s="100"/>
      <c r="H28" s="83" t="e">
        <f>LOOKUP($I28,登録順!$A$3:$A$16,登録順!$B$3:$B$16)</f>
        <v>#N/A</v>
      </c>
      <c r="I28" s="108"/>
      <c r="J28" s="361"/>
      <c r="K28" s="370"/>
      <c r="L28" s="34"/>
      <c r="M28" s="34"/>
      <c r="N28" s="34"/>
      <c r="O28" s="269" t="str">
        <f>LOOKUP($P28,登録順!$A$3:$A$16,登録順!$B$3:$B$16)</f>
        <v>調布イーグルス</v>
      </c>
      <c r="P28" s="108">
        <v>10</v>
      </c>
      <c r="Q28" s="26"/>
      <c r="R28" s="6"/>
      <c r="S28" s="5"/>
      <c r="T28" s="5"/>
      <c r="U28" s="5"/>
      <c r="V28" s="5"/>
      <c r="W28" s="5"/>
      <c r="X28" s="5"/>
      <c r="Y28" s="5"/>
      <c r="Z28" s="5"/>
      <c r="AA28" s="5"/>
      <c r="AB28" s="5"/>
      <c r="AD28" s="5"/>
      <c r="AE28" s="5"/>
      <c r="AF28" s="5"/>
      <c r="AG28" s="5"/>
      <c r="AH28" s="5"/>
      <c r="AJ28" s="5"/>
    </row>
    <row r="29" spans="1:36" ht="18" customHeight="1" x14ac:dyDescent="0.15">
      <c r="A29" s="425"/>
      <c r="B29" s="434"/>
      <c r="C29" s="41" t="s">
        <v>29</v>
      </c>
      <c r="D29" s="93">
        <v>5</v>
      </c>
      <c r="E29" s="18" t="str">
        <f>LOOKUP($D29,登録順!$A$3:$A$16,登録順!$B$3:$B$16)</f>
        <v>トータース</v>
      </c>
      <c r="F29" s="19" t="str">
        <f>LOOKUP($G29,登録順!$A$3:$A$16,登録順!$B$3:$B$16)</f>
        <v>薬師</v>
      </c>
      <c r="G29" s="96">
        <v>8</v>
      </c>
      <c r="H29" s="82" t="str">
        <f>LOOKUP($I29,登録順!$A$3:$A$16,登録順!$B$3:$B$16)</f>
        <v>アニマルズ</v>
      </c>
      <c r="I29" s="107">
        <v>9</v>
      </c>
      <c r="J29" s="363"/>
      <c r="K29" s="368"/>
      <c r="L29" s="35"/>
      <c r="M29" s="35"/>
      <c r="N29" s="35"/>
      <c r="O29" s="320"/>
      <c r="P29" s="104"/>
      <c r="Q29" s="26"/>
      <c r="R29" s="26"/>
      <c r="S29" s="5"/>
      <c r="T29" s="5"/>
      <c r="U29" s="5"/>
      <c r="V29" s="5"/>
      <c r="W29" s="5"/>
      <c r="X29" s="5"/>
      <c r="Y29" s="5"/>
      <c r="Z29" s="5"/>
      <c r="AA29" s="5"/>
      <c r="AB29" s="5"/>
      <c r="AD29" s="5"/>
      <c r="AE29" s="5"/>
      <c r="AF29" s="5"/>
      <c r="AG29" s="5"/>
      <c r="AH29" s="5"/>
      <c r="AJ29" s="5"/>
    </row>
    <row r="30" spans="1:36" ht="18" customHeight="1" x14ac:dyDescent="0.15">
      <c r="A30" s="425"/>
      <c r="B30" s="434"/>
      <c r="C30" s="41" t="s">
        <v>30</v>
      </c>
      <c r="D30" s="90">
        <v>12</v>
      </c>
      <c r="E30" s="18" t="str">
        <f>LOOKUP($D30,登録順!$A$3:$A$16,登録順!$B$3:$B$16)</f>
        <v>深大寺モータース</v>
      </c>
      <c r="F30" s="19" t="str">
        <f>LOOKUP($G30,登録順!$A$3:$A$16,登録順!$B$3:$B$16)</f>
        <v>東京アローズ</v>
      </c>
      <c r="G30" s="96">
        <v>11</v>
      </c>
      <c r="H30" s="82" t="str">
        <f>LOOKUP($I30,登録順!$A$3:$A$16,登録順!$B$3:$B$16)</f>
        <v>影法師</v>
      </c>
      <c r="I30" s="107">
        <v>13</v>
      </c>
      <c r="J30" s="363"/>
      <c r="K30" s="368"/>
      <c r="L30" s="35"/>
      <c r="M30" s="35"/>
      <c r="N30" s="35"/>
      <c r="O30" s="320"/>
      <c r="P30" s="104"/>
      <c r="Q30" s="26"/>
      <c r="R30" s="26"/>
      <c r="S30" s="5"/>
      <c r="T30" s="5"/>
      <c r="U30" s="5"/>
      <c r="V30" s="5"/>
      <c r="W30" s="5"/>
      <c r="X30" s="5"/>
      <c r="Y30" s="5"/>
      <c r="Z30" s="5"/>
      <c r="AA30" s="5"/>
      <c r="AB30" s="5"/>
      <c r="AD30" s="5"/>
      <c r="AE30" s="5"/>
      <c r="AF30" s="5"/>
      <c r="AG30" s="5"/>
      <c r="AH30" s="5"/>
      <c r="AJ30" s="5"/>
    </row>
    <row r="31" spans="1:36" ht="18" customHeight="1" x14ac:dyDescent="0.15">
      <c r="A31" s="425"/>
      <c r="B31" s="434"/>
      <c r="C31" s="41" t="s">
        <v>31</v>
      </c>
      <c r="D31" s="90">
        <v>1</v>
      </c>
      <c r="E31" s="18" t="str">
        <f>LOOKUP($D31,登録順!$A$3:$A$16,登録順!$B$3:$B$16)</f>
        <v>デビルス</v>
      </c>
      <c r="F31" s="19" t="str">
        <f>LOOKUP($G31,登録順!$A$3:$A$16,登録順!$B$3:$B$16)</f>
        <v>ＫＡＮＥＫＯ</v>
      </c>
      <c r="G31" s="96">
        <v>4</v>
      </c>
      <c r="H31" s="82" t="str">
        <f>LOOKUP($I31,登録順!$A$3:$A$16,登録順!$B$3:$B$16)</f>
        <v>オジャーズ</v>
      </c>
      <c r="I31" s="104">
        <v>3</v>
      </c>
      <c r="J31" s="363"/>
      <c r="K31" s="368"/>
      <c r="L31" s="35"/>
      <c r="M31" s="35"/>
      <c r="N31" s="35"/>
      <c r="O31" s="320"/>
      <c r="P31" s="104"/>
      <c r="Q31" s="26"/>
      <c r="R31" s="6"/>
      <c r="S31" s="5"/>
      <c r="T31" s="5"/>
      <c r="U31" s="5"/>
      <c r="V31" s="5"/>
      <c r="W31" s="5"/>
      <c r="X31" s="5"/>
      <c r="Y31" s="5"/>
      <c r="Z31" s="5"/>
      <c r="AA31" s="5"/>
      <c r="AB31" s="5"/>
      <c r="AD31" s="5"/>
      <c r="AE31" s="5"/>
      <c r="AF31" s="5"/>
      <c r="AG31" s="5"/>
      <c r="AH31" s="5"/>
      <c r="AJ31" s="5"/>
    </row>
    <row r="32" spans="1:36" ht="18" customHeight="1" x14ac:dyDescent="0.15">
      <c r="A32" s="426"/>
      <c r="B32" s="435"/>
      <c r="C32" s="44" t="s">
        <v>32</v>
      </c>
      <c r="D32" s="90">
        <v>7</v>
      </c>
      <c r="E32" s="18" t="str">
        <f>LOOKUP($D32,登録順!$A$3:$A$16,登録順!$B$3:$B$16)</f>
        <v>ファイターズ</v>
      </c>
      <c r="F32" s="19" t="str">
        <f>LOOKUP($G32,登録順!$A$3:$A$16,登録順!$B$3:$B$16)</f>
        <v>くすのきナインズ</v>
      </c>
      <c r="G32" s="96">
        <v>2</v>
      </c>
      <c r="H32" s="82" t="str">
        <f>LOOKUP($I32,登録順!$A$3:$A$16,登録順!$B$3:$B$16)</f>
        <v>レンジャーズ</v>
      </c>
      <c r="I32" s="104">
        <v>6</v>
      </c>
      <c r="J32" s="364"/>
      <c r="K32" s="371"/>
      <c r="L32" s="58"/>
      <c r="M32" s="58"/>
      <c r="N32" s="58"/>
      <c r="O32" s="322"/>
      <c r="P32" s="105"/>
      <c r="Q32" s="26"/>
      <c r="R32" s="6"/>
      <c r="S32" s="5"/>
      <c r="T32" s="5"/>
      <c r="U32" s="5"/>
      <c r="V32" s="5"/>
      <c r="W32" s="5"/>
      <c r="X32" s="5"/>
      <c r="Y32" s="5"/>
      <c r="Z32" s="5"/>
      <c r="AA32" s="5"/>
      <c r="AB32" s="5"/>
      <c r="AD32" s="5"/>
      <c r="AE32" s="5"/>
      <c r="AF32" s="5"/>
      <c r="AG32" s="5"/>
      <c r="AH32" s="5"/>
      <c r="AJ32" s="5"/>
    </row>
    <row r="33" spans="1:36" ht="18" customHeight="1" x14ac:dyDescent="0.15">
      <c r="A33" s="430">
        <f>A28+1</f>
        <v>7</v>
      </c>
      <c r="B33" s="436" t="s">
        <v>73</v>
      </c>
      <c r="C33" s="47" t="s">
        <v>28</v>
      </c>
      <c r="D33" s="92"/>
      <c r="E33" s="13" t="e">
        <f>LOOKUP($D33,登録順!$A$3:$A$16,登録順!$B$3:$B$16)</f>
        <v>#N/A</v>
      </c>
      <c r="F33" s="14" t="e">
        <f>LOOKUP($G33,登録順!$A$3:$A$16,登録順!$B$3:$B$16)</f>
        <v>#N/A</v>
      </c>
      <c r="G33" s="100"/>
      <c r="H33" s="83" t="e">
        <f>LOOKUP($I33,登録順!$A$3:$A$16,登録順!$B$3:$B$16)</f>
        <v>#N/A</v>
      </c>
      <c r="I33" s="106"/>
      <c r="J33" s="361"/>
      <c r="K33" s="370"/>
      <c r="L33" s="34"/>
      <c r="M33" s="34"/>
      <c r="N33" s="34"/>
      <c r="O33" s="269" t="str">
        <f>LOOKUP($P33,登録順!$A$3:$A$16,登録順!$B$3:$B$16)</f>
        <v>深大寺モータース</v>
      </c>
      <c r="P33" s="108">
        <v>12</v>
      </c>
      <c r="Q33" s="6"/>
      <c r="R33" s="6"/>
      <c r="S33" s="5"/>
      <c r="T33" s="5"/>
      <c r="U33" s="5"/>
      <c r="V33" s="5"/>
      <c r="W33" s="5"/>
      <c r="X33" s="5"/>
      <c r="Y33" s="5"/>
      <c r="Z33" s="5"/>
      <c r="AA33" s="5"/>
      <c r="AB33" s="5"/>
      <c r="AD33" s="5"/>
      <c r="AE33" s="5"/>
      <c r="AF33" s="5"/>
      <c r="AG33" s="5"/>
      <c r="AH33" s="5"/>
      <c r="AJ33" s="5"/>
    </row>
    <row r="34" spans="1:36" ht="18" customHeight="1" x14ac:dyDescent="0.15">
      <c r="A34" s="425"/>
      <c r="B34" s="434"/>
      <c r="C34" s="41" t="s">
        <v>29</v>
      </c>
      <c r="D34" s="90">
        <v>13</v>
      </c>
      <c r="E34" s="18" t="str">
        <f>LOOKUP($D34,登録順!$A$3:$A$16,登録順!$B$3:$B$16)</f>
        <v>影法師</v>
      </c>
      <c r="F34" s="19" t="str">
        <f>LOOKUP($G34,登録順!$A$3:$A$16,登録順!$B$3:$B$16)</f>
        <v>デビルス</v>
      </c>
      <c r="G34" s="99">
        <v>1</v>
      </c>
      <c r="H34" s="82" t="str">
        <f>LOOKUP($I34,登録順!$A$3:$A$16,登録順!$B$3:$B$16)</f>
        <v>薬師</v>
      </c>
      <c r="I34" s="107">
        <v>8</v>
      </c>
      <c r="J34" s="363"/>
      <c r="K34" s="368"/>
      <c r="L34" s="35"/>
      <c r="M34" s="35"/>
      <c r="N34" s="35"/>
      <c r="O34" s="320"/>
      <c r="P34" s="104"/>
      <c r="Q34" s="6"/>
      <c r="R34" s="6"/>
      <c r="S34" s="5"/>
      <c r="T34" s="5"/>
      <c r="U34" s="5"/>
      <c r="V34" s="5"/>
      <c r="W34" s="5"/>
      <c r="X34" s="5"/>
      <c r="Y34" s="5"/>
      <c r="Z34" s="5"/>
      <c r="AA34" s="5"/>
      <c r="AB34" s="5"/>
      <c r="AD34" s="5"/>
      <c r="AE34" s="5"/>
      <c r="AF34" s="5"/>
      <c r="AG34" s="5"/>
      <c r="AH34" s="5"/>
      <c r="AJ34" s="5"/>
    </row>
    <row r="35" spans="1:36" ht="18" customHeight="1" x14ac:dyDescent="0.15">
      <c r="A35" s="425"/>
      <c r="B35" s="434"/>
      <c r="C35" s="41" t="s">
        <v>30</v>
      </c>
      <c r="D35" s="90">
        <v>4</v>
      </c>
      <c r="E35" s="18" t="str">
        <f>LOOKUP($D35,登録順!$A$3:$A$16,登録順!$B$3:$B$16)</f>
        <v>ＫＡＮＥＫＯ</v>
      </c>
      <c r="F35" s="19" t="str">
        <f>LOOKUP($G35,登録順!$A$3:$A$16,登録順!$B$3:$B$16)</f>
        <v>レンジャーズ</v>
      </c>
      <c r="G35" s="99">
        <v>6</v>
      </c>
      <c r="H35" s="82" t="str">
        <f>LOOKUP($I35,登録順!$A$3:$A$16,登録順!$B$3:$B$16)</f>
        <v>東京アローズ</v>
      </c>
      <c r="I35" s="107">
        <v>11</v>
      </c>
      <c r="J35" s="363"/>
      <c r="K35" s="368"/>
      <c r="L35" s="35"/>
      <c r="M35" s="35"/>
      <c r="N35" s="35"/>
      <c r="O35" s="320"/>
      <c r="P35" s="104"/>
      <c r="Q35" s="6"/>
      <c r="R35" s="6"/>
      <c r="S35" s="5"/>
      <c r="T35" s="5"/>
      <c r="U35" s="5"/>
      <c r="V35" s="5"/>
      <c r="W35" s="5"/>
      <c r="X35" s="5"/>
      <c r="Y35" s="5"/>
      <c r="Z35" s="5"/>
      <c r="AA35" s="5"/>
      <c r="AB35" s="5"/>
      <c r="AD35" s="5"/>
      <c r="AE35" s="5"/>
      <c r="AF35" s="5"/>
      <c r="AG35" s="5"/>
      <c r="AH35" s="5"/>
      <c r="AJ35" s="5"/>
    </row>
    <row r="36" spans="1:36" ht="18" customHeight="1" x14ac:dyDescent="0.15">
      <c r="A36" s="425"/>
      <c r="B36" s="434"/>
      <c r="C36" s="41" t="s">
        <v>31</v>
      </c>
      <c r="D36" s="90">
        <v>9</v>
      </c>
      <c r="E36" s="18" t="str">
        <f>LOOKUP($D36,登録順!$A$3:$A$16,登録順!$B$3:$B$16)</f>
        <v>アニマルズ</v>
      </c>
      <c r="F36" s="19" t="str">
        <f>LOOKUP($G36,登録順!$A$3:$A$16,登録順!$B$3:$B$16)</f>
        <v>ファイターズ</v>
      </c>
      <c r="G36" s="96">
        <v>7</v>
      </c>
      <c r="H36" s="82" t="str">
        <f>LOOKUP($I36,登録順!$A$3:$A$16,登録順!$B$3:$B$16)</f>
        <v>くすのきナインズ</v>
      </c>
      <c r="I36" s="104">
        <v>2</v>
      </c>
      <c r="J36" s="363"/>
      <c r="K36" s="368"/>
      <c r="L36" s="35"/>
      <c r="M36" s="35"/>
      <c r="N36" s="35"/>
      <c r="O36" s="320"/>
      <c r="P36" s="104"/>
      <c r="Q36" s="6"/>
      <c r="R36" s="6"/>
      <c r="S36" s="5"/>
      <c r="T36" s="5"/>
      <c r="U36" s="5"/>
      <c r="V36" s="5"/>
      <c r="W36" s="5"/>
      <c r="X36" s="5"/>
      <c r="Y36" s="5"/>
      <c r="Z36" s="5"/>
      <c r="AA36" s="5"/>
      <c r="AB36" s="5"/>
      <c r="AD36" s="5"/>
      <c r="AE36" s="5"/>
      <c r="AF36" s="5"/>
      <c r="AG36" s="5"/>
      <c r="AH36" s="5"/>
      <c r="AJ36" s="5"/>
    </row>
    <row r="37" spans="1:36" ht="18" customHeight="1" x14ac:dyDescent="0.15">
      <c r="A37" s="426"/>
      <c r="B37" s="435"/>
      <c r="C37" s="44" t="s">
        <v>32</v>
      </c>
      <c r="D37" s="90">
        <v>10</v>
      </c>
      <c r="E37" s="18" t="str">
        <f>LOOKUP($D37,登録順!$A$3:$A$16,登録順!$B$3:$B$16)</f>
        <v>調布イーグルス</v>
      </c>
      <c r="F37" s="19" t="str">
        <f>LOOKUP($G37,登録順!$A$3:$A$16,登録順!$B$3:$B$16)</f>
        <v>オジャーズ</v>
      </c>
      <c r="G37" s="96">
        <v>3</v>
      </c>
      <c r="H37" s="82" t="str">
        <f>LOOKUP($I37,登録順!$A$3:$A$16,登録順!$B$3:$B$16)</f>
        <v>トータース</v>
      </c>
      <c r="I37" s="104">
        <v>5</v>
      </c>
      <c r="J37" s="364"/>
      <c r="K37" s="371"/>
      <c r="L37" s="58"/>
      <c r="M37" s="58"/>
      <c r="N37" s="58"/>
      <c r="O37" s="322"/>
      <c r="P37" s="105"/>
      <c r="Q37" s="6"/>
      <c r="R37" s="6"/>
      <c r="S37" s="5"/>
      <c r="T37" s="5"/>
      <c r="U37" s="5"/>
      <c r="V37" s="5"/>
      <c r="W37" s="5"/>
      <c r="X37" s="5"/>
      <c r="Y37" s="5"/>
      <c r="Z37" s="5"/>
      <c r="AA37" s="5"/>
      <c r="AB37" s="5"/>
      <c r="AD37" s="5"/>
      <c r="AE37" s="5"/>
      <c r="AF37" s="5"/>
      <c r="AG37" s="5"/>
      <c r="AH37" s="5"/>
      <c r="AJ37" s="5"/>
    </row>
    <row r="38" spans="1:36" ht="18" customHeight="1" x14ac:dyDescent="0.15">
      <c r="A38" s="430">
        <f>A33+1</f>
        <v>8</v>
      </c>
      <c r="B38" s="436" t="s">
        <v>74</v>
      </c>
      <c r="C38" s="47" t="s">
        <v>28</v>
      </c>
      <c r="D38" s="92"/>
      <c r="E38" s="13" t="e">
        <f>LOOKUP($D38,登録順!$A$3:$A$16,登録順!$B$3:$B$16)</f>
        <v>#N/A</v>
      </c>
      <c r="F38" s="14" t="e">
        <f>LOOKUP($G38,登録順!$A$3:$A$16,登録順!$B$3:$B$16)</f>
        <v>#N/A</v>
      </c>
      <c r="G38" s="98"/>
      <c r="H38" s="83" t="e">
        <f>LOOKUP($I38,登録順!$A$3:$A$16,登録順!$B$3:$B$16)</f>
        <v>#N/A</v>
      </c>
      <c r="I38" s="106"/>
      <c r="J38" s="361"/>
      <c r="K38" s="370"/>
      <c r="L38" s="34"/>
      <c r="M38" s="34"/>
      <c r="N38" s="34"/>
      <c r="O38" s="269" t="str">
        <f>LOOKUP($P38,登録順!$A$3:$A$16,登録順!$B$3:$B$16)</f>
        <v>ファイターズ</v>
      </c>
      <c r="P38" s="108">
        <v>7</v>
      </c>
      <c r="Q38" s="26"/>
      <c r="R38" s="26"/>
      <c r="S38" s="5"/>
      <c r="T38" s="5"/>
      <c r="U38" s="5"/>
      <c r="V38" s="5"/>
      <c r="W38" s="5"/>
      <c r="X38" s="5"/>
      <c r="Y38" s="5"/>
      <c r="Z38" s="5"/>
      <c r="AA38" s="5"/>
      <c r="AB38" s="5"/>
      <c r="AD38" s="5"/>
      <c r="AE38" s="5"/>
      <c r="AF38" s="5"/>
      <c r="AG38" s="5"/>
      <c r="AH38" s="5"/>
      <c r="AJ38" s="5"/>
    </row>
    <row r="39" spans="1:36" ht="18" customHeight="1" x14ac:dyDescent="0.15">
      <c r="A39" s="425"/>
      <c r="B39" s="434"/>
      <c r="C39" s="41" t="s">
        <v>29</v>
      </c>
      <c r="D39" s="90">
        <v>12</v>
      </c>
      <c r="E39" s="18" t="str">
        <f>LOOKUP($D39,登録順!$A$3:$A$16,登録順!$B$3:$B$16)</f>
        <v>深大寺モータース</v>
      </c>
      <c r="F39" s="19" t="str">
        <f>LOOKUP($G39,登録順!$A$3:$A$16,登録順!$B$3:$B$16)</f>
        <v>ＫＡＮＥＫＯ</v>
      </c>
      <c r="G39" s="96">
        <v>4</v>
      </c>
      <c r="H39" s="82" t="str">
        <f>LOOKUP($I39,登録順!$A$3:$A$16,登録順!$B$3:$B$16)</f>
        <v>調布イーグルス</v>
      </c>
      <c r="I39" s="107">
        <v>10</v>
      </c>
      <c r="J39" s="363"/>
      <c r="K39" s="368"/>
      <c r="L39" s="35"/>
      <c r="M39" s="35"/>
      <c r="N39" s="35"/>
      <c r="O39" s="320"/>
      <c r="P39" s="104"/>
      <c r="Q39" s="26"/>
      <c r="R39" s="26"/>
      <c r="S39" s="5"/>
      <c r="T39" s="5"/>
      <c r="U39" s="5"/>
      <c r="V39" s="5"/>
      <c r="W39" s="5"/>
      <c r="X39" s="5"/>
      <c r="Y39" s="5"/>
      <c r="Z39" s="5"/>
      <c r="AA39" s="5"/>
      <c r="AB39" s="5"/>
      <c r="AD39" s="5"/>
      <c r="AE39" s="5"/>
      <c r="AF39" s="5"/>
      <c r="AG39" s="5"/>
      <c r="AH39" s="5"/>
      <c r="AJ39" s="5"/>
    </row>
    <row r="40" spans="1:36" ht="18" customHeight="1" x14ac:dyDescent="0.15">
      <c r="A40" s="425"/>
      <c r="B40" s="434"/>
      <c r="C40" s="41" t="s">
        <v>30</v>
      </c>
      <c r="D40" s="90">
        <v>11</v>
      </c>
      <c r="E40" s="18" t="str">
        <f>LOOKUP($D40,登録順!$A$3:$A$16,登録順!$B$3:$B$16)</f>
        <v>東京アローズ</v>
      </c>
      <c r="F40" s="19" t="str">
        <f>LOOKUP($G40,登録順!$A$3:$A$16,登録順!$B$3:$B$16)</f>
        <v>トータース</v>
      </c>
      <c r="G40" s="99">
        <v>5</v>
      </c>
      <c r="H40" s="82" t="str">
        <f>LOOKUP($I40,登録順!$A$3:$A$16,登録順!$B$3:$B$16)</f>
        <v>影法師</v>
      </c>
      <c r="I40" s="107">
        <v>13</v>
      </c>
      <c r="J40" s="363"/>
      <c r="K40" s="368"/>
      <c r="L40" s="35"/>
      <c r="M40" s="35"/>
      <c r="N40" s="35"/>
      <c r="O40" s="320"/>
      <c r="P40" s="104"/>
      <c r="Q40" s="26"/>
      <c r="R40" s="26"/>
      <c r="S40" s="5"/>
      <c r="T40" s="5"/>
      <c r="U40" s="5"/>
      <c r="V40" s="5"/>
      <c r="W40" s="5"/>
      <c r="X40" s="5"/>
      <c r="Y40" s="5"/>
      <c r="Z40" s="5"/>
      <c r="AA40" s="5"/>
      <c r="AB40" s="5"/>
      <c r="AD40" s="5"/>
      <c r="AE40" s="5"/>
      <c r="AF40" s="5"/>
      <c r="AG40" s="5"/>
      <c r="AH40" s="5"/>
      <c r="AJ40" s="5"/>
    </row>
    <row r="41" spans="1:36" ht="18" customHeight="1" x14ac:dyDescent="0.15">
      <c r="A41" s="425"/>
      <c r="B41" s="434"/>
      <c r="C41" s="41" t="s">
        <v>31</v>
      </c>
      <c r="D41" s="90">
        <v>1</v>
      </c>
      <c r="E41" s="18" t="str">
        <f>LOOKUP($D41,登録順!$A$3:$A$16,登録順!$B$3:$B$16)</f>
        <v>デビルス</v>
      </c>
      <c r="F41" s="19" t="str">
        <f>LOOKUP($G41,登録順!$A$3:$A$16,登録順!$B$3:$B$16)</f>
        <v>アニマルズ</v>
      </c>
      <c r="G41" s="96">
        <v>9</v>
      </c>
      <c r="H41" s="82" t="str">
        <f>LOOKUP($I41,登録順!$A$3:$A$16,登録順!$B$3:$B$16)</f>
        <v>レンジャーズ</v>
      </c>
      <c r="I41" s="104">
        <v>6</v>
      </c>
      <c r="J41" s="363"/>
      <c r="K41" s="368"/>
      <c r="L41" s="35"/>
      <c r="M41" s="35"/>
      <c r="N41" s="35"/>
      <c r="O41" s="320"/>
      <c r="P41" s="104"/>
      <c r="Q41" s="26"/>
      <c r="R41" s="6"/>
      <c r="S41" s="5"/>
      <c r="T41" s="5"/>
      <c r="U41" s="5"/>
      <c r="V41" s="5"/>
      <c r="W41" s="5"/>
      <c r="X41" s="5"/>
      <c r="Y41" s="5"/>
      <c r="Z41" s="5"/>
      <c r="AA41" s="5"/>
      <c r="AB41" s="5"/>
      <c r="AD41" s="5"/>
      <c r="AE41" s="5"/>
      <c r="AF41" s="5"/>
      <c r="AG41" s="5"/>
      <c r="AH41" s="5"/>
      <c r="AJ41" s="5"/>
    </row>
    <row r="42" spans="1:36" ht="18" customHeight="1" x14ac:dyDescent="0.15">
      <c r="A42" s="426"/>
      <c r="B42" s="435"/>
      <c r="C42" s="44" t="s">
        <v>32</v>
      </c>
      <c r="D42" s="91">
        <v>2</v>
      </c>
      <c r="E42" s="23" t="str">
        <f>LOOKUP($D42,登録順!$A$3:$A$16,登録順!$B$3:$B$16)</f>
        <v>くすのきナインズ</v>
      </c>
      <c r="F42" s="24" t="str">
        <f>LOOKUP($G42,登録順!$A$3:$A$16,登録順!$B$3:$B$16)</f>
        <v>薬師</v>
      </c>
      <c r="G42" s="97">
        <v>8</v>
      </c>
      <c r="H42" s="84" t="str">
        <f>LOOKUP($I42,登録順!$A$3:$A$16,登録順!$B$3:$B$16)</f>
        <v>オジャーズ</v>
      </c>
      <c r="I42" s="105">
        <v>3</v>
      </c>
      <c r="J42" s="364"/>
      <c r="K42" s="371"/>
      <c r="L42" s="58"/>
      <c r="M42" s="58"/>
      <c r="N42" s="58"/>
      <c r="O42" s="322"/>
      <c r="P42" s="105"/>
      <c r="Q42" s="26"/>
      <c r="R42" s="6"/>
      <c r="S42" s="5"/>
      <c r="T42" s="5"/>
      <c r="U42" s="5"/>
      <c r="V42" s="5"/>
      <c r="W42" s="5"/>
      <c r="X42" s="5"/>
      <c r="Y42" s="5"/>
      <c r="Z42" s="5"/>
      <c r="AA42" s="5"/>
      <c r="AB42" s="5"/>
      <c r="AD42" s="5"/>
      <c r="AE42" s="5"/>
      <c r="AF42" s="5"/>
      <c r="AG42" s="5"/>
      <c r="AH42" s="5"/>
      <c r="AJ42" s="5"/>
    </row>
    <row r="43" spans="1:36" ht="18" customHeight="1" x14ac:dyDescent="0.15">
      <c r="A43" s="430">
        <f>A38+1</f>
        <v>9</v>
      </c>
      <c r="B43" s="436" t="s">
        <v>75</v>
      </c>
      <c r="C43" s="47" t="s">
        <v>28</v>
      </c>
      <c r="D43" s="92"/>
      <c r="E43" s="13" t="e">
        <f>LOOKUP($D43,登録順!$A$3:$A$16,登録順!$B$3:$B$16)</f>
        <v>#N/A</v>
      </c>
      <c r="F43" s="14" t="e">
        <f>LOOKUP($G43,登録順!$A$3:$A$16,登録順!$B$3:$B$16)</f>
        <v>#N/A</v>
      </c>
      <c r="G43" s="100"/>
      <c r="H43" s="83" t="e">
        <f>LOOKUP($I43,登録順!$A$3:$A$16,登録順!$B$3:$B$16)</f>
        <v>#N/A</v>
      </c>
      <c r="I43" s="108"/>
      <c r="J43" s="361"/>
      <c r="K43" s="370"/>
      <c r="L43" s="34"/>
      <c r="M43" s="34"/>
      <c r="N43" s="34"/>
      <c r="O43" s="269" t="str">
        <f>LOOKUP($P43,登録順!$A$3:$A$16,登録順!$B$3:$B$16)</f>
        <v>オジャーズ</v>
      </c>
      <c r="P43" s="108">
        <v>3</v>
      </c>
      <c r="Q43" s="6"/>
      <c r="R43" s="6"/>
      <c r="S43" s="5"/>
      <c r="T43" s="5"/>
      <c r="U43" s="5"/>
      <c r="V43" s="5"/>
      <c r="W43" s="5"/>
      <c r="X43" s="5"/>
      <c r="Y43" s="5"/>
      <c r="Z43" s="5"/>
      <c r="AA43" s="5"/>
      <c r="AB43" s="5"/>
      <c r="AD43" s="5"/>
      <c r="AE43" s="5"/>
      <c r="AF43" s="5"/>
      <c r="AG43" s="5"/>
      <c r="AH43" s="5"/>
      <c r="AJ43" s="5"/>
    </row>
    <row r="44" spans="1:36" ht="18" customHeight="1" x14ac:dyDescent="0.15">
      <c r="A44" s="425"/>
      <c r="B44" s="434"/>
      <c r="C44" s="41" t="s">
        <v>29</v>
      </c>
      <c r="D44" s="90">
        <v>1</v>
      </c>
      <c r="E44" s="18" t="str">
        <f>LOOKUP($D44,登録順!$A$3:$A$16,登録順!$B$3:$B$16)</f>
        <v>デビルス</v>
      </c>
      <c r="F44" s="19" t="str">
        <f>LOOKUP($G44,登録順!$A$3:$A$16,登録順!$B$3:$B$16)</f>
        <v>ファイターズ</v>
      </c>
      <c r="G44" s="96">
        <v>7</v>
      </c>
      <c r="H44" s="82" t="str">
        <f>LOOKUP($I44,登録順!$A$3:$A$16,登録順!$B$3:$B$16)</f>
        <v>レンジャーズ</v>
      </c>
      <c r="I44" s="104">
        <v>6</v>
      </c>
      <c r="J44" s="359"/>
      <c r="K44" s="368"/>
      <c r="L44" s="35"/>
      <c r="M44" s="35"/>
      <c r="N44" s="35"/>
      <c r="O44" s="320"/>
      <c r="P44" s="104"/>
      <c r="Q44" s="6"/>
      <c r="R44" s="6"/>
      <c r="S44" s="5"/>
      <c r="T44" s="5"/>
      <c r="U44" s="5"/>
      <c r="V44" s="5"/>
      <c r="W44" s="5"/>
      <c r="X44" s="5"/>
      <c r="Y44" s="5"/>
      <c r="Z44" s="5"/>
      <c r="AA44" s="5"/>
      <c r="AB44" s="5"/>
      <c r="AD44" s="5"/>
      <c r="AE44" s="5"/>
      <c r="AF44" s="5"/>
      <c r="AG44" s="5"/>
      <c r="AH44" s="5"/>
      <c r="AJ44" s="5"/>
    </row>
    <row r="45" spans="1:36" ht="18" customHeight="1" x14ac:dyDescent="0.15">
      <c r="A45" s="425"/>
      <c r="B45" s="434"/>
      <c r="C45" s="41" t="s">
        <v>30</v>
      </c>
      <c r="D45" s="90">
        <v>8</v>
      </c>
      <c r="E45" s="18" t="str">
        <f>LOOKUP($D45,登録順!$A$3:$A$16,登録順!$B$3:$B$16)</f>
        <v>薬師</v>
      </c>
      <c r="F45" s="19" t="str">
        <f>LOOKUP($G45,登録順!$A$3:$A$16,登録順!$B$3:$B$16)</f>
        <v>東京アローズ</v>
      </c>
      <c r="G45" s="96">
        <v>11</v>
      </c>
      <c r="H45" s="82" t="str">
        <f>LOOKUP($I45,登録順!$A$3:$A$16,登録順!$B$3:$B$16)</f>
        <v>アニマルズ</v>
      </c>
      <c r="I45" s="104">
        <v>9</v>
      </c>
      <c r="J45" s="359"/>
      <c r="K45" s="368"/>
      <c r="L45" s="35"/>
      <c r="M45" s="35"/>
      <c r="N45" s="35"/>
      <c r="O45" s="320"/>
      <c r="P45" s="104"/>
      <c r="Q45" s="6"/>
      <c r="R45" s="6"/>
      <c r="S45" s="5"/>
      <c r="T45" s="5"/>
      <c r="U45" s="5"/>
      <c r="V45" s="5"/>
      <c r="W45" s="5"/>
      <c r="X45" s="5"/>
      <c r="Y45" s="5"/>
      <c r="Z45" s="5"/>
      <c r="AA45" s="5"/>
      <c r="AB45" s="5"/>
      <c r="AD45" s="5"/>
      <c r="AE45" s="5"/>
      <c r="AF45" s="5"/>
      <c r="AG45" s="5"/>
      <c r="AH45" s="5"/>
      <c r="AJ45" s="5"/>
    </row>
    <row r="46" spans="1:36" ht="18" customHeight="1" x14ac:dyDescent="0.15">
      <c r="A46" s="425"/>
      <c r="B46" s="434"/>
      <c r="C46" s="41" t="s">
        <v>31</v>
      </c>
      <c r="D46" s="90">
        <v>4</v>
      </c>
      <c r="E46" s="18" t="str">
        <f>LOOKUP($D46,登録順!$A$3:$A$16,登録順!$B$3:$B$16)</f>
        <v>ＫＡＮＥＫＯ</v>
      </c>
      <c r="F46" s="19" t="str">
        <f>LOOKUP($G46,登録順!$A$3:$A$16,登録順!$B$3:$B$16)</f>
        <v>調布イーグルス</v>
      </c>
      <c r="G46" s="96">
        <v>10</v>
      </c>
      <c r="H46" s="82" t="str">
        <f>LOOKUP($I46,登録順!$A$3:$A$16,登録順!$B$3:$B$16)</f>
        <v>深大寺モータース</v>
      </c>
      <c r="I46" s="104">
        <v>12</v>
      </c>
      <c r="J46" s="359"/>
      <c r="K46" s="368"/>
      <c r="L46" s="35"/>
      <c r="M46" s="35"/>
      <c r="N46" s="35"/>
      <c r="O46" s="320"/>
      <c r="P46" s="104"/>
      <c r="Q46" s="6"/>
      <c r="R46" s="6"/>
      <c r="S46" s="5"/>
      <c r="T46" s="5"/>
      <c r="U46" s="5"/>
      <c r="V46" s="5"/>
      <c r="W46" s="5"/>
      <c r="X46" s="5"/>
      <c r="Y46" s="5"/>
      <c r="Z46" s="5"/>
      <c r="AA46" s="5"/>
      <c r="AB46" s="5"/>
      <c r="AD46" s="5"/>
      <c r="AE46" s="5"/>
      <c r="AF46" s="5"/>
      <c r="AG46" s="5"/>
      <c r="AH46" s="5"/>
      <c r="AJ46" s="5"/>
    </row>
    <row r="47" spans="1:36" ht="18" customHeight="1" x14ac:dyDescent="0.15">
      <c r="A47" s="426"/>
      <c r="B47" s="435"/>
      <c r="C47" s="44" t="s">
        <v>32</v>
      </c>
      <c r="D47" s="90">
        <v>13</v>
      </c>
      <c r="E47" s="18" t="str">
        <f>LOOKUP($D47,登録順!$A$3:$A$16,登録順!$B$3:$B$16)</f>
        <v>影法師</v>
      </c>
      <c r="F47" s="19" t="str">
        <f>LOOKUP($G47,登録順!$A$3:$A$16,登録順!$B$3:$B$16)</f>
        <v>トータース</v>
      </c>
      <c r="G47" s="96">
        <v>5</v>
      </c>
      <c r="H47" s="82" t="str">
        <f>LOOKUP($I47,登録順!$A$3:$A$16,登録順!$B$3:$B$16)</f>
        <v>くすのきナインズ</v>
      </c>
      <c r="I47" s="104">
        <v>2</v>
      </c>
      <c r="J47" s="362"/>
      <c r="K47" s="371"/>
      <c r="L47" s="58"/>
      <c r="M47" s="58"/>
      <c r="N47" s="58"/>
      <c r="O47" s="322"/>
      <c r="P47" s="105"/>
      <c r="Q47" s="6"/>
      <c r="R47" s="6"/>
      <c r="S47" s="5"/>
      <c r="T47" s="5"/>
      <c r="U47" s="5"/>
      <c r="V47" s="5"/>
      <c r="W47" s="5"/>
      <c r="X47" s="5"/>
      <c r="Y47" s="5"/>
      <c r="Z47" s="5"/>
      <c r="AA47" s="5"/>
      <c r="AB47" s="5"/>
      <c r="AD47" s="5"/>
      <c r="AE47" s="5"/>
      <c r="AF47" s="5"/>
      <c r="AG47" s="5"/>
      <c r="AH47" s="5"/>
      <c r="AJ47" s="5"/>
    </row>
    <row r="48" spans="1:36" ht="18" customHeight="1" x14ac:dyDescent="0.15">
      <c r="A48" s="430">
        <f>A43+1</f>
        <v>10</v>
      </c>
      <c r="B48" s="436" t="s">
        <v>76</v>
      </c>
      <c r="C48" s="47" t="s">
        <v>28</v>
      </c>
      <c r="D48" s="92"/>
      <c r="E48" s="13" t="e">
        <f>LOOKUP($D48,登録順!$A$3:$A$16,登録順!$B$3:$B$16)</f>
        <v>#N/A</v>
      </c>
      <c r="F48" s="14" t="e">
        <f>LOOKUP($G48,登録順!$A$3:$A$16,登録順!$B$3:$B$16)</f>
        <v>#N/A</v>
      </c>
      <c r="G48" s="100"/>
      <c r="H48" s="83" t="e">
        <f>LOOKUP($I48,登録順!$A$3:$A$16,登録順!$B$3:$B$16)</f>
        <v>#N/A</v>
      </c>
      <c r="I48" s="106"/>
      <c r="J48" s="361"/>
      <c r="K48" s="370"/>
      <c r="L48" s="34"/>
      <c r="M48" s="34"/>
      <c r="N48" s="34"/>
      <c r="O48" s="269" t="str">
        <f>LOOKUP($P48,登録順!$A$3:$A$16,登録順!$B$3:$B$16)</f>
        <v>トータース</v>
      </c>
      <c r="P48" s="108">
        <v>5</v>
      </c>
      <c r="Q48" s="6"/>
      <c r="R48" s="323"/>
      <c r="S48" s="5"/>
      <c r="T48" s="5"/>
      <c r="U48" s="5"/>
      <c r="V48" s="5"/>
      <c r="W48" s="5"/>
      <c r="X48" s="5"/>
      <c r="Y48" s="5"/>
      <c r="Z48" s="5"/>
      <c r="AA48" s="5"/>
      <c r="AB48" s="5"/>
      <c r="AD48" s="5"/>
      <c r="AE48" s="5"/>
      <c r="AF48" s="5"/>
      <c r="AG48" s="5"/>
      <c r="AH48" s="5"/>
      <c r="AJ48" s="5"/>
    </row>
    <row r="49" spans="1:36" ht="18" customHeight="1" x14ac:dyDescent="0.15">
      <c r="A49" s="425"/>
      <c r="B49" s="434"/>
      <c r="C49" s="41" t="s">
        <v>29</v>
      </c>
      <c r="D49" s="93">
        <v>10</v>
      </c>
      <c r="E49" s="18" t="str">
        <f>LOOKUP($D49,登録順!$A$3:$A$16,登録順!$B$3:$B$16)</f>
        <v>調布イーグルス</v>
      </c>
      <c r="F49" s="19" t="str">
        <f>LOOKUP($G49,登録順!$A$3:$A$16,登録順!$B$3:$B$16)</f>
        <v>影法師</v>
      </c>
      <c r="G49" s="96">
        <v>13</v>
      </c>
      <c r="H49" s="82" t="str">
        <f>LOOKUP($I49,登録順!$A$3:$A$16,登録順!$B$3:$B$16)</f>
        <v>ＫＡＮＥＫＯ</v>
      </c>
      <c r="I49" s="107">
        <v>4</v>
      </c>
      <c r="J49" s="359"/>
      <c r="K49" s="368"/>
      <c r="L49" s="35"/>
      <c r="M49" s="35"/>
      <c r="N49" s="35"/>
      <c r="O49" s="320"/>
      <c r="P49" s="104"/>
      <c r="Q49" s="6"/>
      <c r="R49" s="323"/>
      <c r="S49" s="5"/>
      <c r="T49" s="5"/>
      <c r="U49" s="5"/>
      <c r="V49" s="5"/>
      <c r="W49" s="5"/>
      <c r="X49" s="5"/>
      <c r="Y49" s="5"/>
      <c r="Z49" s="5"/>
      <c r="AA49" s="5"/>
      <c r="AB49" s="5"/>
      <c r="AD49" s="5"/>
      <c r="AE49" s="5"/>
      <c r="AF49" s="5"/>
      <c r="AG49" s="5"/>
      <c r="AH49" s="5"/>
      <c r="AJ49" s="5"/>
    </row>
    <row r="50" spans="1:36" ht="18" customHeight="1" x14ac:dyDescent="0.15">
      <c r="A50" s="425"/>
      <c r="B50" s="434"/>
      <c r="C50" s="41" t="s">
        <v>30</v>
      </c>
      <c r="D50" s="90">
        <v>9</v>
      </c>
      <c r="E50" s="18" t="str">
        <f>LOOKUP($D50,登録順!$A$3:$A$16,登録順!$B$3:$B$16)</f>
        <v>アニマルズ</v>
      </c>
      <c r="F50" s="19" t="str">
        <f>LOOKUP($G50,登録順!$A$3:$A$16,登録順!$B$3:$B$16)</f>
        <v>くすのきナインズ</v>
      </c>
      <c r="G50" s="96">
        <v>2</v>
      </c>
      <c r="H50" s="82" t="str">
        <f>LOOKUP($I50,登録順!$A$3:$A$16,登録順!$B$3:$B$16)</f>
        <v>薬師</v>
      </c>
      <c r="I50" s="107">
        <v>8</v>
      </c>
      <c r="J50" s="359"/>
      <c r="K50" s="368"/>
      <c r="L50" s="35"/>
      <c r="M50" s="35"/>
      <c r="N50" s="35"/>
      <c r="O50" s="320"/>
      <c r="P50" s="104"/>
      <c r="Q50" s="6"/>
      <c r="R50" s="323"/>
      <c r="S50" s="5"/>
      <c r="T50" s="5"/>
      <c r="U50" s="5"/>
      <c r="V50" s="5"/>
      <c r="W50" s="5"/>
      <c r="X50" s="5"/>
      <c r="Y50" s="5"/>
      <c r="Z50" s="5"/>
      <c r="AA50" s="5"/>
      <c r="AB50" s="5"/>
      <c r="AD50" s="5"/>
      <c r="AE50" s="5"/>
      <c r="AF50" s="5"/>
      <c r="AG50" s="5"/>
      <c r="AH50" s="5"/>
      <c r="AJ50" s="5"/>
    </row>
    <row r="51" spans="1:36" ht="18" customHeight="1" x14ac:dyDescent="0.15">
      <c r="A51" s="425"/>
      <c r="B51" s="434"/>
      <c r="C51" s="41" t="s">
        <v>31</v>
      </c>
      <c r="D51" s="90">
        <v>3</v>
      </c>
      <c r="E51" s="18" t="str">
        <f>LOOKUP($D51,登録順!$A$3:$A$16,登録順!$B$3:$B$16)</f>
        <v>オジャーズ</v>
      </c>
      <c r="F51" s="19" t="str">
        <f>LOOKUP($G51,登録順!$A$3:$A$16,登録順!$B$3:$B$16)</f>
        <v>ファイターズ</v>
      </c>
      <c r="G51" s="96">
        <v>7</v>
      </c>
      <c r="H51" s="82" t="str">
        <f>LOOKUP($I51,登録順!$A$3:$A$16,登録順!$B$3:$B$16)</f>
        <v>東京アローズ</v>
      </c>
      <c r="I51" s="104">
        <v>11</v>
      </c>
      <c r="J51" s="359"/>
      <c r="K51" s="368"/>
      <c r="L51" s="35"/>
      <c r="M51" s="35"/>
      <c r="N51" s="35"/>
      <c r="O51" s="320"/>
      <c r="P51" s="104"/>
      <c r="Q51" s="6"/>
      <c r="R51" s="323"/>
      <c r="S51" s="5"/>
      <c r="T51" s="5"/>
      <c r="U51" s="5"/>
      <c r="V51" s="5"/>
      <c r="W51" s="5"/>
      <c r="X51" s="5"/>
      <c r="Y51" s="5"/>
      <c r="Z51" s="5"/>
      <c r="AA51" s="5"/>
      <c r="AB51" s="5"/>
      <c r="AD51" s="5"/>
      <c r="AE51" s="5"/>
      <c r="AF51" s="5"/>
      <c r="AG51" s="5"/>
      <c r="AH51" s="5"/>
      <c r="AJ51" s="5"/>
    </row>
    <row r="52" spans="1:36" ht="18" customHeight="1" x14ac:dyDescent="0.15">
      <c r="A52" s="426"/>
      <c r="B52" s="435"/>
      <c r="C52" s="44" t="s">
        <v>32</v>
      </c>
      <c r="D52" s="90">
        <v>6</v>
      </c>
      <c r="E52" s="18" t="str">
        <f>LOOKUP($D52,登録順!$A$3:$A$16,登録順!$B$3:$B$16)</f>
        <v>レンジャーズ</v>
      </c>
      <c r="F52" s="19" t="str">
        <f>LOOKUP($G52,登録順!$A$3:$A$16,登録順!$B$3:$B$16)</f>
        <v>深大寺モータース</v>
      </c>
      <c r="G52" s="96">
        <v>12</v>
      </c>
      <c r="H52" s="82" t="str">
        <f>LOOKUP($I52,登録順!$A$3:$A$16,登録順!$B$3:$B$16)</f>
        <v>デビルス</v>
      </c>
      <c r="I52" s="104">
        <v>1</v>
      </c>
      <c r="J52" s="362"/>
      <c r="K52" s="371"/>
      <c r="L52" s="58"/>
      <c r="M52" s="58"/>
      <c r="N52" s="58"/>
      <c r="O52" s="322"/>
      <c r="P52" s="105"/>
      <c r="Q52" s="6"/>
      <c r="R52" s="323"/>
      <c r="S52" s="5"/>
      <c r="T52" s="5"/>
      <c r="U52" s="5"/>
      <c r="V52" s="5"/>
      <c r="W52" s="5"/>
      <c r="X52" s="5"/>
      <c r="Y52" s="5"/>
      <c r="Z52" s="5"/>
      <c r="AA52" s="5"/>
      <c r="AB52" s="5"/>
      <c r="AD52" s="5"/>
      <c r="AE52" s="5"/>
      <c r="AF52" s="5"/>
      <c r="AG52" s="5"/>
      <c r="AH52" s="5"/>
      <c r="AJ52" s="5"/>
    </row>
    <row r="53" spans="1:36" ht="18" customHeight="1" x14ac:dyDescent="0.15">
      <c r="A53" s="430">
        <f>A48+1</f>
        <v>11</v>
      </c>
      <c r="B53" s="436" t="s">
        <v>77</v>
      </c>
      <c r="C53" s="47" t="s">
        <v>28</v>
      </c>
      <c r="D53" s="94"/>
      <c r="E53" s="13" t="e">
        <f>LOOKUP($D53,登録順!$A$3:$A$16,登録順!$B$3:$B$16)</f>
        <v>#N/A</v>
      </c>
      <c r="F53" s="14" t="e">
        <f>LOOKUP($G53,登録順!$A$3:$A$16,登録順!$B$3:$B$16)</f>
        <v>#N/A</v>
      </c>
      <c r="G53" s="100"/>
      <c r="H53" s="83" t="e">
        <f>LOOKUP($I53,登録順!$A$3:$A$16,登録順!$B$3:$B$16)</f>
        <v>#N/A</v>
      </c>
      <c r="I53" s="106"/>
      <c r="J53" s="361"/>
      <c r="K53" s="370"/>
      <c r="L53" s="34"/>
      <c r="M53" s="34"/>
      <c r="N53" s="34"/>
      <c r="O53" s="269" t="str">
        <f>LOOKUP($P53,登録順!$A$3:$A$16,登録順!$B$3:$B$16)</f>
        <v>くすのきナインズ</v>
      </c>
      <c r="P53" s="108">
        <v>2</v>
      </c>
      <c r="Q53" s="6"/>
      <c r="R53" s="6"/>
      <c r="S53" s="5"/>
      <c r="T53" s="5"/>
      <c r="U53" s="5"/>
      <c r="V53" s="5"/>
      <c r="W53" s="5"/>
      <c r="X53" s="5"/>
      <c r="Y53" s="5"/>
      <c r="Z53" s="5"/>
      <c r="AA53" s="5"/>
      <c r="AB53" s="5"/>
      <c r="AD53" s="5"/>
      <c r="AE53" s="5"/>
      <c r="AF53" s="5"/>
      <c r="AG53" s="5"/>
      <c r="AH53" s="5"/>
      <c r="AJ53" s="5"/>
    </row>
    <row r="54" spans="1:36" ht="18" customHeight="1" x14ac:dyDescent="0.15">
      <c r="A54" s="425"/>
      <c r="B54" s="434"/>
      <c r="C54" s="41" t="s">
        <v>29</v>
      </c>
      <c r="D54" s="90">
        <v>3</v>
      </c>
      <c r="E54" s="18" t="str">
        <f>LOOKUP($D54,登録順!$A$3:$A$16,登録順!$B$3:$B$16)</f>
        <v>オジャーズ</v>
      </c>
      <c r="F54" s="19" t="str">
        <f>LOOKUP($G54,登録順!$A$3:$A$16,登録順!$B$3:$B$16)</f>
        <v>影法師</v>
      </c>
      <c r="G54" s="96">
        <v>13</v>
      </c>
      <c r="H54" s="82" t="str">
        <f>LOOKUP($I54,登録順!$A$3:$A$16,登録順!$B$3:$B$16)</f>
        <v>東京アローズ</v>
      </c>
      <c r="I54" s="107">
        <v>11</v>
      </c>
      <c r="J54" s="359"/>
      <c r="K54" s="368"/>
      <c r="L54" s="35"/>
      <c r="M54" s="35"/>
      <c r="N54" s="35"/>
      <c r="O54" s="320"/>
      <c r="P54" s="104"/>
      <c r="Q54" s="6"/>
      <c r="R54" s="6"/>
      <c r="S54" s="5"/>
      <c r="T54" s="5"/>
      <c r="U54" s="5"/>
      <c r="V54" s="5"/>
      <c r="W54" s="5"/>
      <c r="X54" s="5"/>
      <c r="Y54" s="5"/>
      <c r="Z54" s="5"/>
      <c r="AA54" s="5"/>
      <c r="AB54" s="5"/>
      <c r="AD54" s="5"/>
      <c r="AE54" s="5"/>
      <c r="AF54" s="5"/>
      <c r="AG54" s="5"/>
      <c r="AH54" s="5"/>
      <c r="AJ54" s="5"/>
    </row>
    <row r="55" spans="1:36" ht="18" customHeight="1" x14ac:dyDescent="0.15">
      <c r="A55" s="425"/>
      <c r="B55" s="434"/>
      <c r="C55" s="41" t="s">
        <v>30</v>
      </c>
      <c r="D55" s="90">
        <v>6</v>
      </c>
      <c r="E55" s="18" t="str">
        <f>LOOKUP($D55,登録順!$A$3:$A$16,登録順!$B$3:$B$16)</f>
        <v>レンジャーズ</v>
      </c>
      <c r="F55" s="19" t="str">
        <f>LOOKUP($G55,登録順!$A$3:$A$16,登録順!$B$3:$B$16)</f>
        <v>調布イーグルス</v>
      </c>
      <c r="G55" s="99">
        <v>10</v>
      </c>
      <c r="H55" s="82" t="str">
        <f>LOOKUP($I55,登録順!$A$3:$A$16,登録順!$B$3:$B$16)</f>
        <v>トータース</v>
      </c>
      <c r="I55" s="104">
        <v>5</v>
      </c>
      <c r="J55" s="359"/>
      <c r="K55" s="368"/>
      <c r="L55" s="35"/>
      <c r="M55" s="35"/>
      <c r="N55" s="35"/>
      <c r="O55" s="320"/>
      <c r="P55" s="104"/>
      <c r="Q55" s="6"/>
      <c r="R55" s="6"/>
      <c r="S55" s="5"/>
      <c r="T55" s="5"/>
      <c r="U55" s="5"/>
      <c r="V55" s="5"/>
      <c r="W55" s="5"/>
      <c r="X55" s="5"/>
      <c r="Y55" s="5"/>
      <c r="Z55" s="5"/>
      <c r="AA55" s="5"/>
      <c r="AB55" s="5"/>
      <c r="AD55" s="5"/>
      <c r="AE55" s="5"/>
      <c r="AF55" s="5"/>
      <c r="AG55" s="5"/>
      <c r="AH55" s="5"/>
      <c r="AJ55" s="5"/>
    </row>
    <row r="56" spans="1:36" ht="18" customHeight="1" x14ac:dyDescent="0.15">
      <c r="A56" s="425"/>
      <c r="B56" s="434"/>
      <c r="C56" s="41" t="s">
        <v>31</v>
      </c>
      <c r="D56" s="90">
        <v>9</v>
      </c>
      <c r="E56" s="18" t="str">
        <f>LOOKUP($D56,登録順!$A$3:$A$16,登録順!$B$3:$B$16)</f>
        <v>アニマルズ</v>
      </c>
      <c r="F56" s="19" t="str">
        <f>LOOKUP($G56,登録順!$A$3:$A$16,登録順!$B$3:$B$16)</f>
        <v>ＫＡＮＥＫＯ</v>
      </c>
      <c r="G56" s="96">
        <v>4</v>
      </c>
      <c r="H56" s="82" t="str">
        <f>LOOKUP($I56,登録順!$A$3:$A$16,登録順!$B$3:$B$16)</f>
        <v>薬師</v>
      </c>
      <c r="I56" s="104">
        <v>8</v>
      </c>
      <c r="J56" s="359"/>
      <c r="K56" s="368"/>
      <c r="L56" s="35"/>
      <c r="M56" s="35"/>
      <c r="N56" s="35"/>
      <c r="O56" s="320"/>
      <c r="P56" s="104"/>
      <c r="Q56" s="6"/>
      <c r="R56" s="6"/>
      <c r="S56" s="5"/>
      <c r="T56" s="5"/>
      <c r="U56" s="5"/>
      <c r="V56" s="5"/>
      <c r="W56" s="5"/>
      <c r="X56" s="5"/>
      <c r="Y56" s="5"/>
      <c r="Z56" s="5"/>
      <c r="AA56" s="5"/>
      <c r="AB56" s="5"/>
      <c r="AD56" s="5"/>
      <c r="AE56" s="5"/>
      <c r="AF56" s="5"/>
      <c r="AG56" s="5"/>
      <c r="AH56" s="5"/>
      <c r="AJ56" s="5"/>
    </row>
    <row r="57" spans="1:36" ht="18" customHeight="1" x14ac:dyDescent="0.15">
      <c r="A57" s="426"/>
      <c r="B57" s="435"/>
      <c r="C57" s="44" t="s">
        <v>32</v>
      </c>
      <c r="D57" s="90">
        <v>12</v>
      </c>
      <c r="E57" s="18" t="str">
        <f>LOOKUP($D57,登録順!$A$3:$A$16,登録順!$B$3:$B$16)</f>
        <v>深大寺モータース</v>
      </c>
      <c r="F57" s="19" t="str">
        <f>LOOKUP($G57,登録順!$A$3:$A$16,登録順!$B$3:$B$16)</f>
        <v>ファイターズ</v>
      </c>
      <c r="G57" s="96">
        <v>7</v>
      </c>
      <c r="H57" s="82" t="str">
        <f>LOOKUP($I57,登録順!$A$3:$A$16,登録順!$B$3:$B$16)</f>
        <v>デビルス</v>
      </c>
      <c r="I57" s="104">
        <v>1</v>
      </c>
      <c r="J57" s="362"/>
      <c r="K57" s="371"/>
      <c r="L57" s="58"/>
      <c r="M57" s="58"/>
      <c r="N57" s="58"/>
      <c r="O57" s="322"/>
      <c r="P57" s="105"/>
      <c r="Q57" s="6"/>
      <c r="R57" s="6"/>
      <c r="S57" s="5"/>
      <c r="T57" s="5"/>
      <c r="U57" s="5"/>
      <c r="V57" s="5"/>
      <c r="W57" s="5"/>
      <c r="X57" s="5"/>
      <c r="Y57" s="5"/>
      <c r="Z57" s="5"/>
      <c r="AA57" s="5"/>
      <c r="AB57" s="5"/>
      <c r="AD57" s="5"/>
      <c r="AE57" s="5"/>
      <c r="AF57" s="5"/>
      <c r="AG57" s="5"/>
      <c r="AH57" s="5"/>
      <c r="AJ57" s="5"/>
    </row>
    <row r="58" spans="1:36" ht="18" customHeight="1" x14ac:dyDescent="0.15">
      <c r="A58" s="430">
        <f>A53+1</f>
        <v>12</v>
      </c>
      <c r="B58" s="436" t="s">
        <v>78</v>
      </c>
      <c r="C58" s="47" t="s">
        <v>28</v>
      </c>
      <c r="D58" s="92"/>
      <c r="E58" s="13" t="e">
        <f>LOOKUP($D58,登録順!$A$3:$A$16,登録順!$B$3:$B$16)</f>
        <v>#N/A</v>
      </c>
      <c r="F58" s="14" t="e">
        <f>LOOKUP($G58,登録順!$A$3:$A$16,登録順!$B$3:$B$16)</f>
        <v>#N/A</v>
      </c>
      <c r="G58" s="100"/>
      <c r="H58" s="83" t="e">
        <f>LOOKUP($I58,登録順!$A$3:$A$16,登録順!$B$3:$B$16)</f>
        <v>#N/A</v>
      </c>
      <c r="I58" s="106"/>
      <c r="J58" s="361"/>
      <c r="K58" s="370"/>
      <c r="L58" s="34"/>
      <c r="M58" s="34"/>
      <c r="N58" s="34"/>
      <c r="O58" s="269" t="str">
        <f>LOOKUP($P58,登録順!$A$3:$A$16,登録順!$B$3:$B$16)</f>
        <v>アニマルズ</v>
      </c>
      <c r="P58" s="108">
        <v>9</v>
      </c>
      <c r="Q58" s="26"/>
      <c r="R58" s="26"/>
      <c r="S58" s="5"/>
      <c r="T58" s="5"/>
      <c r="U58" s="5"/>
      <c r="V58" s="5"/>
      <c r="W58" s="5"/>
      <c r="X58" s="5"/>
      <c r="Y58" s="5"/>
      <c r="Z58" s="5"/>
      <c r="AA58" s="5"/>
      <c r="AB58" s="5"/>
      <c r="AD58" s="5"/>
      <c r="AE58" s="5"/>
      <c r="AF58" s="5"/>
      <c r="AG58" s="5"/>
      <c r="AH58" s="5"/>
      <c r="AJ58" s="5"/>
    </row>
    <row r="59" spans="1:36" ht="18" customHeight="1" x14ac:dyDescent="0.15">
      <c r="A59" s="425"/>
      <c r="B59" s="434"/>
      <c r="C59" s="41" t="s">
        <v>29</v>
      </c>
      <c r="D59" s="93">
        <v>7</v>
      </c>
      <c r="E59" s="18" t="str">
        <f>LOOKUP($D59,登録順!$A$3:$A$16,登録順!$B$3:$B$16)</f>
        <v>ファイターズ</v>
      </c>
      <c r="F59" s="19" t="str">
        <f>LOOKUP($G59,登録順!$A$3:$A$16,登録順!$B$3:$B$16)</f>
        <v>調布イーグルス</v>
      </c>
      <c r="G59" s="96">
        <v>10</v>
      </c>
      <c r="H59" s="82" t="str">
        <f>LOOKUP($I59,登録順!$A$3:$A$16,登録順!$B$3:$B$16)</f>
        <v>トータース</v>
      </c>
      <c r="I59" s="104">
        <v>5</v>
      </c>
      <c r="J59" s="359"/>
      <c r="K59" s="368"/>
      <c r="L59" s="35"/>
      <c r="M59" s="35"/>
      <c r="N59" s="35"/>
      <c r="O59" s="320"/>
      <c r="P59" s="104"/>
      <c r="Q59" s="26"/>
      <c r="R59" s="6"/>
      <c r="S59" s="5"/>
      <c r="T59" s="5"/>
      <c r="U59" s="5"/>
      <c r="V59" s="5"/>
      <c r="W59" s="5"/>
      <c r="X59" s="5"/>
      <c r="Y59" s="5"/>
      <c r="Z59" s="5"/>
      <c r="AA59" s="5"/>
      <c r="AB59" s="5"/>
      <c r="AD59" s="5"/>
      <c r="AE59" s="5"/>
      <c r="AF59" s="5"/>
      <c r="AG59" s="5"/>
      <c r="AH59" s="5"/>
      <c r="AJ59" s="5"/>
    </row>
    <row r="60" spans="1:36" ht="18" customHeight="1" x14ac:dyDescent="0.15">
      <c r="A60" s="425"/>
      <c r="B60" s="434"/>
      <c r="C60" s="41" t="s">
        <v>30</v>
      </c>
      <c r="D60" s="90">
        <v>6</v>
      </c>
      <c r="E60" s="18" t="str">
        <f>LOOKUP($D60,登録順!$A$3:$A$16,登録順!$B$3:$B$16)</f>
        <v>レンジャーズ</v>
      </c>
      <c r="F60" s="19" t="str">
        <f>LOOKUP($G60,登録順!$A$3:$A$16,登録順!$B$3:$B$16)</f>
        <v>デビルス</v>
      </c>
      <c r="G60" s="96">
        <v>1</v>
      </c>
      <c r="H60" s="82" t="str">
        <f>LOOKUP($I60,登録順!$A$3:$A$16,登録順!$B$3:$B$16)</f>
        <v>深大寺モータース</v>
      </c>
      <c r="I60" s="107">
        <v>12</v>
      </c>
      <c r="J60" s="359"/>
      <c r="K60" s="368"/>
      <c r="L60" s="35"/>
      <c r="M60" s="35"/>
      <c r="N60" s="35"/>
      <c r="O60" s="320"/>
      <c r="P60" s="104"/>
      <c r="Q60" s="26"/>
      <c r="R60" s="26"/>
      <c r="S60" s="5"/>
      <c r="T60" s="5"/>
      <c r="U60" s="5"/>
      <c r="V60" s="5"/>
      <c r="W60" s="5"/>
      <c r="X60" s="5"/>
      <c r="Y60" s="5"/>
      <c r="Z60" s="5"/>
      <c r="AA60" s="5"/>
      <c r="AB60" s="5"/>
      <c r="AD60" s="5"/>
      <c r="AE60" s="5"/>
      <c r="AF60" s="5"/>
      <c r="AG60" s="5"/>
      <c r="AH60" s="5"/>
      <c r="AJ60" s="5"/>
    </row>
    <row r="61" spans="1:36" ht="18" customHeight="1" x14ac:dyDescent="0.15">
      <c r="A61" s="425"/>
      <c r="B61" s="434"/>
      <c r="C61" s="41" t="s">
        <v>31</v>
      </c>
      <c r="D61" s="90">
        <v>11</v>
      </c>
      <c r="E61" s="18" t="str">
        <f>LOOKUP($D61,登録順!$A$3:$A$16,登録順!$B$3:$B$16)</f>
        <v>東京アローズ</v>
      </c>
      <c r="F61" s="19" t="str">
        <f>LOOKUP($G61,登録順!$A$3:$A$16,登録順!$B$3:$B$16)</f>
        <v>オジャーズ</v>
      </c>
      <c r="G61" s="96">
        <v>3</v>
      </c>
      <c r="H61" s="82" t="str">
        <f>LOOKUP($I61,登録順!$A$3:$A$16,登録順!$B$3:$B$16)</f>
        <v>薬師</v>
      </c>
      <c r="I61" s="104">
        <v>8</v>
      </c>
      <c r="J61" s="359"/>
      <c r="K61" s="368"/>
      <c r="L61" s="35"/>
      <c r="M61" s="35"/>
      <c r="N61" s="35"/>
      <c r="O61" s="320"/>
      <c r="P61" s="104"/>
      <c r="Q61" s="26"/>
      <c r="R61" s="6"/>
      <c r="S61" s="5"/>
      <c r="T61" s="5"/>
      <c r="U61" s="5"/>
      <c r="V61" s="5"/>
      <c r="W61" s="5"/>
      <c r="X61" s="5"/>
      <c r="Y61" s="5"/>
      <c r="Z61" s="5"/>
      <c r="AA61" s="5"/>
      <c r="AB61" s="5"/>
      <c r="AD61" s="5"/>
      <c r="AE61" s="5"/>
      <c r="AF61" s="5"/>
      <c r="AG61" s="5"/>
      <c r="AH61" s="5"/>
      <c r="AJ61" s="5"/>
    </row>
    <row r="62" spans="1:36" ht="18" customHeight="1" x14ac:dyDescent="0.15">
      <c r="A62" s="426"/>
      <c r="B62" s="435"/>
      <c r="C62" s="44" t="s">
        <v>32</v>
      </c>
      <c r="D62" s="90">
        <v>4</v>
      </c>
      <c r="E62" s="18" t="str">
        <f>LOOKUP($D62,登録順!$A$3:$A$16,登録順!$B$3:$B$16)</f>
        <v>ＫＡＮＥＫＯ</v>
      </c>
      <c r="F62" s="19" t="str">
        <f>LOOKUP($G62,登録順!$A$3:$A$16,登録順!$B$3:$B$16)</f>
        <v>影法師</v>
      </c>
      <c r="G62" s="96">
        <v>13</v>
      </c>
      <c r="H62" s="82" t="str">
        <f>LOOKUP($I62,登録順!$A$3:$A$16,登録順!$B$3:$B$16)</f>
        <v>くすのきナインズ</v>
      </c>
      <c r="I62" s="104">
        <v>2</v>
      </c>
      <c r="J62" s="362"/>
      <c r="K62" s="371"/>
      <c r="L62" s="58"/>
      <c r="M62" s="58"/>
      <c r="N62" s="58"/>
      <c r="O62" s="322"/>
      <c r="P62" s="105"/>
      <c r="Q62" s="6"/>
      <c r="R62" s="6"/>
      <c r="S62" s="5"/>
      <c r="T62" s="5"/>
      <c r="U62" s="5"/>
      <c r="V62" s="5"/>
      <c r="W62" s="5"/>
      <c r="X62" s="5"/>
      <c r="Y62" s="5"/>
      <c r="Z62" s="5"/>
      <c r="AA62" s="5"/>
      <c r="AB62" s="5"/>
      <c r="AD62" s="5"/>
      <c r="AE62" s="5"/>
      <c r="AF62" s="5"/>
      <c r="AG62" s="5"/>
      <c r="AH62" s="5"/>
      <c r="AJ62" s="5"/>
    </row>
    <row r="63" spans="1:36" ht="18" customHeight="1" x14ac:dyDescent="0.15">
      <c r="A63" s="430">
        <f>A58+1</f>
        <v>13</v>
      </c>
      <c r="B63" s="438" t="s">
        <v>79</v>
      </c>
      <c r="C63" s="47" t="s">
        <v>28</v>
      </c>
      <c r="D63" s="92"/>
      <c r="E63" s="13" t="e">
        <f>LOOKUP($D63,登録順!$A$3:$A$16,登録順!$B$3:$B$16)</f>
        <v>#N/A</v>
      </c>
      <c r="F63" s="14" t="e">
        <f>LOOKUP($G63,登録順!$A$3:$A$16,登録順!$B$3:$B$16)</f>
        <v>#N/A</v>
      </c>
      <c r="G63" s="98"/>
      <c r="H63" s="83" t="e">
        <f>LOOKUP($I63,登録順!$A$3:$A$16,登録順!$B$3:$B$16)</f>
        <v>#N/A</v>
      </c>
      <c r="I63" s="106"/>
      <c r="J63" s="361"/>
      <c r="K63" s="370"/>
      <c r="L63" s="34"/>
      <c r="M63" s="34"/>
      <c r="N63" s="34"/>
      <c r="O63" s="269" t="str">
        <f>LOOKUP($P63,登録順!$A$3:$A$16,登録順!$B$3:$B$16)</f>
        <v>東京アローズ</v>
      </c>
      <c r="P63" s="108">
        <v>11</v>
      </c>
      <c r="Q63" s="26"/>
      <c r="R63" s="26"/>
      <c r="S63" s="5"/>
      <c r="T63" s="5"/>
      <c r="U63" s="5"/>
      <c r="V63" s="5"/>
      <c r="W63" s="5"/>
      <c r="X63" s="5"/>
      <c r="Y63" s="5"/>
      <c r="Z63" s="5"/>
      <c r="AA63" s="5"/>
      <c r="AB63" s="5"/>
      <c r="AD63" s="5"/>
      <c r="AE63" s="5"/>
      <c r="AF63" s="5"/>
      <c r="AG63" s="5"/>
      <c r="AH63" s="5"/>
      <c r="AJ63" s="5"/>
    </row>
    <row r="64" spans="1:36" ht="18" customHeight="1" x14ac:dyDescent="0.15">
      <c r="A64" s="425"/>
      <c r="B64" s="439"/>
      <c r="C64" s="41" t="s">
        <v>29</v>
      </c>
      <c r="D64" s="93">
        <v>6</v>
      </c>
      <c r="E64" s="18" t="str">
        <f>LOOKUP($D64,登録順!$A$3:$A$16,登録順!$B$3:$B$16)</f>
        <v>レンジャーズ</v>
      </c>
      <c r="F64" s="19" t="str">
        <f>LOOKUP($G64,登録順!$A$3:$A$16,登録順!$B$3:$B$16)</f>
        <v>くすのきナインズ</v>
      </c>
      <c r="G64" s="96">
        <v>2</v>
      </c>
      <c r="H64" s="82" t="str">
        <f>LOOKUP($I64,登録順!$A$3:$A$16,登録順!$B$3:$B$16)</f>
        <v>調布イーグルス</v>
      </c>
      <c r="I64" s="107">
        <v>10</v>
      </c>
      <c r="J64" s="359"/>
      <c r="K64" s="368"/>
      <c r="L64" s="35"/>
      <c r="M64" s="35"/>
      <c r="N64" s="35"/>
      <c r="O64" s="320"/>
      <c r="P64" s="104"/>
      <c r="Q64" s="111"/>
      <c r="R64" s="26"/>
      <c r="S64" s="5"/>
      <c r="T64" s="5"/>
      <c r="U64" s="5"/>
      <c r="V64" s="5"/>
      <c r="W64" s="5"/>
      <c r="X64" s="5"/>
      <c r="Y64" s="5"/>
      <c r="Z64" s="5"/>
      <c r="AA64" s="5"/>
      <c r="AB64" s="5"/>
      <c r="AD64" s="5"/>
      <c r="AE64" s="5"/>
      <c r="AF64" s="5"/>
      <c r="AG64" s="5"/>
      <c r="AH64" s="5"/>
      <c r="AJ64" s="5"/>
    </row>
    <row r="65" spans="1:36" ht="18" customHeight="1" x14ac:dyDescent="0.15">
      <c r="A65" s="425"/>
      <c r="B65" s="439"/>
      <c r="C65" s="41" t="s">
        <v>30</v>
      </c>
      <c r="D65" s="90">
        <v>9</v>
      </c>
      <c r="E65" s="18" t="str">
        <f>LOOKUP($D65,登録順!$A$3:$A$16,登録順!$B$3:$B$16)</f>
        <v>アニマルズ</v>
      </c>
      <c r="F65" s="19" t="str">
        <f>LOOKUP($G65,登録順!$A$3:$A$16,登録順!$B$3:$B$16)</f>
        <v>オジャーズ</v>
      </c>
      <c r="G65" s="96">
        <v>3</v>
      </c>
      <c r="H65" s="82" t="str">
        <f>LOOKUP($I65,登録順!$A$3:$A$16,登録順!$B$3:$B$16)</f>
        <v>ＫＡＮＥＫＯ</v>
      </c>
      <c r="I65" s="107">
        <v>4</v>
      </c>
      <c r="J65" s="359"/>
      <c r="K65" s="368"/>
      <c r="L65" s="35"/>
      <c r="M65" s="35"/>
      <c r="N65" s="35"/>
      <c r="O65" s="320"/>
      <c r="P65" s="104"/>
      <c r="Q65" s="26"/>
      <c r="R65" s="26"/>
      <c r="S65" s="5"/>
      <c r="T65" s="5"/>
      <c r="U65" s="5"/>
      <c r="V65" s="5"/>
      <c r="W65" s="5"/>
      <c r="X65" s="5"/>
      <c r="Y65" s="5"/>
      <c r="Z65" s="5"/>
      <c r="AA65" s="5"/>
      <c r="AB65" s="5"/>
      <c r="AD65" s="5"/>
      <c r="AE65" s="5"/>
      <c r="AF65" s="5"/>
      <c r="AG65" s="5"/>
      <c r="AH65" s="5"/>
      <c r="AJ65" s="5"/>
    </row>
    <row r="66" spans="1:36" ht="18" customHeight="1" x14ac:dyDescent="0.15">
      <c r="A66" s="425"/>
      <c r="B66" s="439"/>
      <c r="C66" s="41" t="s">
        <v>31</v>
      </c>
      <c r="D66" s="90">
        <v>13</v>
      </c>
      <c r="E66" s="18" t="str">
        <f>LOOKUP($D66,登録順!$A$3:$A$16,登録順!$B$3:$B$16)</f>
        <v>影法師</v>
      </c>
      <c r="F66" s="19" t="str">
        <f>LOOKUP($G66,登録順!$A$3:$A$16,登録順!$B$3:$B$16)</f>
        <v>薬師</v>
      </c>
      <c r="G66" s="96">
        <v>8</v>
      </c>
      <c r="H66" s="82" t="str">
        <f>LOOKUP($I66,登録順!$A$3:$A$16,登録順!$B$3:$B$16)</f>
        <v>デビルス</v>
      </c>
      <c r="I66" s="104">
        <v>1</v>
      </c>
      <c r="J66" s="359"/>
      <c r="K66" s="368"/>
      <c r="L66" s="35"/>
      <c r="M66" s="35"/>
      <c r="N66" s="35"/>
      <c r="O66" s="320"/>
      <c r="P66" s="104"/>
      <c r="Q66" s="26"/>
      <c r="R66" s="6"/>
      <c r="S66" s="5"/>
      <c r="T66" s="5"/>
      <c r="U66" s="5"/>
      <c r="V66" s="5"/>
      <c r="W66" s="5"/>
      <c r="X66" s="5"/>
      <c r="Y66" s="5"/>
      <c r="Z66" s="5"/>
      <c r="AA66" s="5"/>
      <c r="AB66" s="5"/>
      <c r="AD66" s="5"/>
      <c r="AE66" s="5"/>
      <c r="AF66" s="5"/>
      <c r="AG66" s="5"/>
      <c r="AH66" s="5"/>
      <c r="AJ66" s="5"/>
    </row>
    <row r="67" spans="1:36" ht="18" customHeight="1" x14ac:dyDescent="0.15">
      <c r="A67" s="426"/>
      <c r="B67" s="440"/>
      <c r="C67" s="44" t="s">
        <v>32</v>
      </c>
      <c r="D67" s="90">
        <v>12</v>
      </c>
      <c r="E67" s="18" t="str">
        <f>LOOKUP($D67,登録順!$A$3:$A$16,登録順!$B$3:$B$16)</f>
        <v>深大寺モータース</v>
      </c>
      <c r="F67" s="19" t="str">
        <f>LOOKUP($G67,登録順!$A$3:$A$16,登録順!$B$3:$B$16)</f>
        <v>トータース</v>
      </c>
      <c r="G67" s="96">
        <v>5</v>
      </c>
      <c r="H67" s="82" t="str">
        <f>LOOKUP($I67,登録順!$A$3:$A$16,登録順!$B$3:$B$16)</f>
        <v>ファイターズ</v>
      </c>
      <c r="I67" s="104">
        <v>7</v>
      </c>
      <c r="J67" s="362"/>
      <c r="K67" s="371"/>
      <c r="L67" s="58"/>
      <c r="M67" s="58"/>
      <c r="N67" s="58"/>
      <c r="O67" s="322"/>
      <c r="P67" s="105"/>
      <c r="Q67" s="26"/>
      <c r="R67" s="6"/>
      <c r="S67" s="5"/>
      <c r="T67" s="5"/>
      <c r="U67" s="5"/>
      <c r="V67" s="5"/>
      <c r="W67" s="5"/>
      <c r="X67" s="5"/>
      <c r="Y67" s="5"/>
      <c r="Z67" s="5"/>
      <c r="AA67" s="5"/>
      <c r="AB67" s="5"/>
      <c r="AD67" s="5"/>
      <c r="AE67" s="5"/>
      <c r="AF67" s="5"/>
      <c r="AG67" s="5"/>
      <c r="AH67" s="5"/>
      <c r="AJ67" s="5"/>
    </row>
    <row r="68" spans="1:36" ht="18" customHeight="1" x14ac:dyDescent="0.15">
      <c r="A68" s="430">
        <f>A63+1</f>
        <v>14</v>
      </c>
      <c r="B68" s="438" t="s">
        <v>80</v>
      </c>
      <c r="C68" s="47" t="s">
        <v>28</v>
      </c>
      <c r="D68" s="92"/>
      <c r="E68" s="13" t="e">
        <f>LOOKUP($D68,登録順!$A$3:$A$16,登録順!$B$3:$B$16)</f>
        <v>#N/A</v>
      </c>
      <c r="F68" s="14" t="e">
        <f>LOOKUP($G68,登録順!$A$3:$A$16,登録順!$B$3:$B$16)</f>
        <v>#N/A</v>
      </c>
      <c r="G68" s="100"/>
      <c r="H68" s="83" t="e">
        <f>LOOKUP($I68,登録順!$A$3:$A$16,登録順!$B$3:$B$16)</f>
        <v>#N/A</v>
      </c>
      <c r="I68" s="106"/>
      <c r="J68" s="361"/>
      <c r="K68" s="370"/>
      <c r="L68" s="34"/>
      <c r="M68" s="34"/>
      <c r="N68" s="34"/>
      <c r="O68" s="269" t="str">
        <f>LOOKUP($P68,登録順!$A$3:$A$16,登録順!$B$3:$B$16)</f>
        <v>影法師</v>
      </c>
      <c r="P68" s="108">
        <v>13</v>
      </c>
      <c r="Q68" s="26"/>
      <c r="R68" s="26"/>
      <c r="S68" s="5"/>
      <c r="T68" s="5"/>
      <c r="U68" s="5"/>
      <c r="V68" s="5"/>
      <c r="W68" s="5"/>
      <c r="X68" s="5"/>
      <c r="Y68" s="5"/>
      <c r="Z68" s="5"/>
      <c r="AA68" s="5"/>
      <c r="AB68" s="5"/>
      <c r="AD68" s="5"/>
      <c r="AE68" s="5"/>
      <c r="AF68" s="5"/>
      <c r="AG68" s="5"/>
      <c r="AH68" s="5"/>
      <c r="AJ68" s="5"/>
    </row>
    <row r="69" spans="1:36" ht="18" customHeight="1" x14ac:dyDescent="0.15">
      <c r="A69" s="425"/>
      <c r="B69" s="439"/>
      <c r="C69" s="41" t="s">
        <v>29</v>
      </c>
      <c r="D69" s="90">
        <v>5</v>
      </c>
      <c r="E69" s="18" t="str">
        <f>LOOKUP($D69,登録順!$A$3:$A$16,登録順!$B$3:$B$16)</f>
        <v>トータース</v>
      </c>
      <c r="F69" s="19" t="str">
        <f>LOOKUP($G69,登録順!$A$3:$A$16,登録順!$B$3:$B$16)</f>
        <v>デビルス</v>
      </c>
      <c r="G69" s="96">
        <v>1</v>
      </c>
      <c r="H69" s="82" t="str">
        <f>LOOKUP($I69,登録順!$A$3:$A$16,登録順!$B$3:$B$16)</f>
        <v>オジャーズ</v>
      </c>
      <c r="I69" s="104">
        <v>3</v>
      </c>
      <c r="J69" s="359"/>
      <c r="K69" s="368"/>
      <c r="L69" s="35"/>
      <c r="M69" s="35"/>
      <c r="N69" s="35"/>
      <c r="O69" s="320"/>
      <c r="P69" s="104"/>
      <c r="Q69" s="26"/>
      <c r="R69" s="6"/>
      <c r="S69" s="5"/>
      <c r="T69" s="5"/>
      <c r="U69" s="5"/>
      <c r="V69" s="5"/>
      <c r="W69" s="5"/>
      <c r="X69" s="5"/>
      <c r="Y69" s="5"/>
      <c r="Z69" s="5"/>
      <c r="AA69" s="5"/>
      <c r="AB69" s="5"/>
      <c r="AD69" s="5"/>
      <c r="AE69" s="5"/>
      <c r="AF69" s="5"/>
      <c r="AG69" s="5"/>
      <c r="AH69" s="5"/>
      <c r="AJ69" s="5"/>
    </row>
    <row r="70" spans="1:36" ht="18" customHeight="1" x14ac:dyDescent="0.15">
      <c r="A70" s="425"/>
      <c r="B70" s="439"/>
      <c r="C70" s="41" t="s">
        <v>30</v>
      </c>
      <c r="D70" s="90">
        <v>11</v>
      </c>
      <c r="E70" s="18" t="str">
        <f>LOOKUP($D70,登録順!$A$3:$A$16,登録順!$B$3:$B$16)</f>
        <v>東京アローズ</v>
      </c>
      <c r="F70" s="19" t="str">
        <f>LOOKUP($G70,登録順!$A$3:$A$16,登録順!$B$3:$B$16)</f>
        <v>ファイターズ</v>
      </c>
      <c r="G70" s="96">
        <v>7</v>
      </c>
      <c r="H70" s="82" t="str">
        <f>LOOKUP($I70,登録順!$A$3:$A$16,登録順!$B$3:$B$16)</f>
        <v>レンジャーズ</v>
      </c>
      <c r="I70" s="104">
        <v>6</v>
      </c>
      <c r="J70" s="359"/>
      <c r="K70" s="368"/>
      <c r="L70" s="35"/>
      <c r="M70" s="35"/>
      <c r="N70" s="35"/>
      <c r="O70" s="320"/>
      <c r="P70" s="104"/>
      <c r="Q70" s="26"/>
      <c r="R70" s="6"/>
      <c r="S70" s="5"/>
      <c r="T70" s="5"/>
      <c r="U70" s="5"/>
      <c r="V70" s="5"/>
      <c r="W70" s="5"/>
      <c r="X70" s="5"/>
      <c r="Y70" s="5"/>
      <c r="Z70" s="5"/>
      <c r="AA70" s="5"/>
      <c r="AB70" s="5"/>
      <c r="AD70" s="5"/>
      <c r="AE70" s="5"/>
      <c r="AF70" s="5"/>
      <c r="AG70" s="5"/>
      <c r="AH70" s="5"/>
      <c r="AJ70" s="5"/>
    </row>
    <row r="71" spans="1:36" ht="18" customHeight="1" x14ac:dyDescent="0.15">
      <c r="A71" s="425"/>
      <c r="B71" s="439"/>
      <c r="C71" s="41" t="s">
        <v>31</v>
      </c>
      <c r="D71" s="90">
        <v>10</v>
      </c>
      <c r="E71" s="18" t="str">
        <f>LOOKUP($D71,登録順!$A$3:$A$16,登録順!$B$3:$B$16)</f>
        <v>調布イーグルス</v>
      </c>
      <c r="F71" s="19" t="str">
        <f>LOOKUP($G71,登録順!$A$3:$A$16,登録順!$B$3:$B$16)</f>
        <v>くすのきナインズ</v>
      </c>
      <c r="G71" s="96">
        <v>2</v>
      </c>
      <c r="H71" s="82" t="str">
        <f>LOOKUP($I71,登録順!$A$3:$A$16,登録順!$B$3:$B$16)</f>
        <v>深大寺モータース</v>
      </c>
      <c r="I71" s="104">
        <v>12</v>
      </c>
      <c r="J71" s="359"/>
      <c r="K71" s="368"/>
      <c r="L71" s="35"/>
      <c r="M71" s="35"/>
      <c r="N71" s="35"/>
      <c r="O71" s="320"/>
      <c r="P71" s="104"/>
      <c r="Q71" s="26"/>
      <c r="R71" s="6"/>
      <c r="S71" s="5"/>
      <c r="T71" s="5"/>
      <c r="U71" s="5"/>
      <c r="V71" s="5"/>
      <c r="W71" s="5"/>
      <c r="X71" s="5"/>
      <c r="Y71" s="5"/>
      <c r="Z71" s="5"/>
      <c r="AA71" s="5"/>
      <c r="AB71" s="5"/>
      <c r="AD71" s="5"/>
      <c r="AE71" s="5"/>
      <c r="AF71" s="5"/>
      <c r="AG71" s="5"/>
      <c r="AH71" s="5"/>
      <c r="AJ71" s="5"/>
    </row>
    <row r="72" spans="1:36" ht="18" customHeight="1" x14ac:dyDescent="0.15">
      <c r="A72" s="426"/>
      <c r="B72" s="440"/>
      <c r="C72" s="44" t="s">
        <v>32</v>
      </c>
      <c r="D72" s="90">
        <v>8</v>
      </c>
      <c r="E72" s="18" t="str">
        <f>LOOKUP($D72,登録順!$A$3:$A$16,登録順!$B$3:$B$16)</f>
        <v>薬師</v>
      </c>
      <c r="F72" s="19" t="str">
        <f>LOOKUP($G72,登録順!$A$3:$A$16,登録順!$B$3:$B$16)</f>
        <v>ＫＡＮＥＫＯ</v>
      </c>
      <c r="G72" s="96">
        <v>4</v>
      </c>
      <c r="H72" s="82" t="str">
        <f>LOOKUP($I72,登録順!$A$3:$A$16,登録順!$B$3:$B$16)</f>
        <v>アニマルズ</v>
      </c>
      <c r="I72" s="104">
        <v>9</v>
      </c>
      <c r="J72" s="362"/>
      <c r="K72" s="371"/>
      <c r="L72" s="58"/>
      <c r="M72" s="58"/>
      <c r="N72" s="58"/>
      <c r="O72" s="322"/>
      <c r="P72" s="105"/>
      <c r="Q72" s="5"/>
      <c r="R72" s="5"/>
      <c r="S72" s="5"/>
      <c r="T72" s="5"/>
      <c r="U72" s="5"/>
      <c r="V72" s="5"/>
      <c r="W72" s="5"/>
      <c r="X72" s="5"/>
      <c r="Y72" s="5"/>
      <c r="Z72" s="5"/>
      <c r="AA72" s="5"/>
      <c r="AB72" s="5"/>
      <c r="AD72" s="5"/>
      <c r="AE72" s="5"/>
      <c r="AF72" s="5"/>
      <c r="AG72" s="5"/>
      <c r="AH72" s="5"/>
      <c r="AJ72" s="5"/>
    </row>
    <row r="73" spans="1:36" ht="18" customHeight="1" x14ac:dyDescent="0.15">
      <c r="A73" s="430">
        <f>A68+1</f>
        <v>15</v>
      </c>
      <c r="B73" s="438" t="s">
        <v>81</v>
      </c>
      <c r="C73" s="47" t="s">
        <v>28</v>
      </c>
      <c r="D73" s="92"/>
      <c r="E73" s="13" t="e">
        <f>LOOKUP($D73,登録順!$A$3:$A$16,登録順!$B$3:$B$16)</f>
        <v>#N/A</v>
      </c>
      <c r="F73" s="14" t="e">
        <f>LOOKUP($G73,登録順!$A$3:$A$16,登録順!$B$3:$B$16)</f>
        <v>#N/A</v>
      </c>
      <c r="G73" s="100"/>
      <c r="H73" s="83" t="e">
        <f>LOOKUP($I73,登録順!$A$3:$A$16,登録順!$B$3:$B$16)</f>
        <v>#N/A</v>
      </c>
      <c r="I73" s="106"/>
      <c r="J73" s="361"/>
      <c r="K73" s="370"/>
      <c r="L73" s="34"/>
      <c r="M73" s="34"/>
      <c r="N73" s="34"/>
      <c r="O73" s="269" t="str">
        <f>LOOKUP($P73,登録順!$A$3:$A$16,登録順!$B$3:$B$16)</f>
        <v>デビルス</v>
      </c>
      <c r="P73" s="108">
        <v>1</v>
      </c>
      <c r="Q73" s="5"/>
      <c r="R73" s="5"/>
      <c r="S73" s="5"/>
      <c r="T73" s="5"/>
      <c r="U73" s="5"/>
      <c r="V73" s="5"/>
      <c r="W73" s="5"/>
      <c r="X73" s="5"/>
      <c r="Y73" s="5"/>
      <c r="Z73" s="5"/>
      <c r="AA73" s="5"/>
      <c r="AB73" s="5"/>
      <c r="AD73" s="5"/>
      <c r="AE73" s="5"/>
      <c r="AF73" s="5"/>
      <c r="AG73" s="5"/>
      <c r="AH73" s="5"/>
      <c r="AJ73" s="5"/>
    </row>
    <row r="74" spans="1:36" ht="18" customHeight="1" x14ac:dyDescent="0.15">
      <c r="A74" s="425"/>
      <c r="B74" s="439"/>
      <c r="C74" s="41" t="s">
        <v>29</v>
      </c>
      <c r="D74" s="93">
        <v>9</v>
      </c>
      <c r="E74" s="18" t="str">
        <f>LOOKUP($D74,登録順!$A$3:$A$16,登録順!$B$3:$B$16)</f>
        <v>アニマルズ</v>
      </c>
      <c r="F74" s="19" t="str">
        <f>LOOKUP($G74,登録順!$A$3:$A$16,登録順!$B$3:$B$16)</f>
        <v>東京アローズ</v>
      </c>
      <c r="G74" s="96">
        <v>11</v>
      </c>
      <c r="H74" s="82" t="str">
        <f>LOOKUP($I74,登録順!$A$3:$A$16,登録順!$B$3:$B$16)</f>
        <v>ファイターズ</v>
      </c>
      <c r="I74" s="107">
        <v>7</v>
      </c>
      <c r="J74" s="359"/>
      <c r="K74" s="368"/>
      <c r="L74" s="35"/>
      <c r="M74" s="35"/>
      <c r="N74" s="35"/>
      <c r="O74" s="320"/>
      <c r="P74" s="104"/>
      <c r="Q74" s="5"/>
      <c r="R74" s="5"/>
      <c r="S74" s="5"/>
      <c r="T74" s="5"/>
      <c r="U74" s="5"/>
      <c r="V74" s="5"/>
      <c r="W74" s="5"/>
      <c r="X74" s="5"/>
      <c r="Y74" s="5"/>
      <c r="Z74" s="5"/>
      <c r="AA74" s="5"/>
      <c r="AB74" s="5"/>
      <c r="AD74" s="5"/>
      <c r="AE74" s="5"/>
      <c r="AF74" s="5"/>
      <c r="AG74" s="5"/>
      <c r="AH74" s="5"/>
      <c r="AJ74" s="5"/>
    </row>
    <row r="75" spans="1:36" ht="18" customHeight="1" x14ac:dyDescent="0.15">
      <c r="A75" s="425"/>
      <c r="B75" s="439"/>
      <c r="C75" s="41" t="s">
        <v>30</v>
      </c>
      <c r="D75" s="93">
        <v>5</v>
      </c>
      <c r="E75" s="18" t="str">
        <f>LOOKUP($D75,登録順!$A$3:$A$16,登録順!$B$3:$B$16)</f>
        <v>トータース</v>
      </c>
      <c r="F75" s="19" t="str">
        <f>LOOKUP($G75,登録順!$A$3:$A$16,登録順!$B$3:$B$16)</f>
        <v>オジャーズ</v>
      </c>
      <c r="G75" s="96">
        <v>3</v>
      </c>
      <c r="H75" s="82" t="str">
        <f>LOOKUP($I75,登録順!$A$3:$A$16,登録順!$B$3:$B$16)</f>
        <v>調布イーグルス</v>
      </c>
      <c r="I75" s="107">
        <v>10</v>
      </c>
      <c r="J75" s="359"/>
      <c r="K75" s="368"/>
      <c r="L75" s="35"/>
      <c r="M75" s="35"/>
      <c r="N75" s="35"/>
      <c r="O75" s="320"/>
      <c r="P75" s="104"/>
      <c r="Q75" s="5"/>
      <c r="R75" s="5"/>
      <c r="S75" s="5"/>
      <c r="T75" s="5"/>
      <c r="U75" s="5"/>
      <c r="V75" s="5"/>
      <c r="W75" s="5"/>
      <c r="X75" s="5"/>
      <c r="Y75" s="5"/>
      <c r="Z75" s="5"/>
      <c r="AA75" s="5"/>
      <c r="AB75" s="5"/>
      <c r="AD75" s="5"/>
      <c r="AE75" s="5"/>
      <c r="AF75" s="5"/>
      <c r="AG75" s="5"/>
      <c r="AH75" s="5"/>
      <c r="AJ75" s="5"/>
    </row>
    <row r="76" spans="1:36" ht="18" customHeight="1" x14ac:dyDescent="0.15">
      <c r="A76" s="425"/>
      <c r="B76" s="439"/>
      <c r="C76" s="41" t="s">
        <v>31</v>
      </c>
      <c r="D76" s="90">
        <v>2</v>
      </c>
      <c r="E76" s="18" t="str">
        <f>LOOKUP($D76,登録順!$A$3:$A$16,登録順!$B$3:$B$16)</f>
        <v>くすのきナインズ</v>
      </c>
      <c r="F76" s="19" t="str">
        <f>LOOKUP($G76,登録順!$A$3:$A$16,登録順!$B$3:$B$16)</f>
        <v>深大寺モータース</v>
      </c>
      <c r="G76" s="99">
        <v>12</v>
      </c>
      <c r="H76" s="82" t="str">
        <f>LOOKUP($I76,登録順!$A$3:$A$16,登録順!$B$3:$B$16)</f>
        <v>影法師</v>
      </c>
      <c r="I76" s="107">
        <v>13</v>
      </c>
      <c r="J76" s="359"/>
      <c r="K76" s="368"/>
      <c r="L76" s="35"/>
      <c r="M76" s="35"/>
      <c r="N76" s="35"/>
      <c r="O76" s="320"/>
      <c r="P76" s="104"/>
      <c r="Q76" s="5"/>
      <c r="R76" s="5"/>
      <c r="S76" s="5"/>
      <c r="T76" s="5"/>
      <c r="U76" s="5"/>
      <c r="V76" s="5"/>
      <c r="W76" s="5"/>
      <c r="X76" s="5"/>
      <c r="Y76" s="5"/>
      <c r="Z76" s="5"/>
      <c r="AA76" s="5"/>
      <c r="AB76" s="5"/>
      <c r="AD76" s="5"/>
      <c r="AE76" s="5"/>
      <c r="AF76" s="5"/>
      <c r="AG76" s="5"/>
      <c r="AH76" s="5"/>
      <c r="AJ76" s="5"/>
    </row>
    <row r="77" spans="1:36" ht="18" customHeight="1" x14ac:dyDescent="0.15">
      <c r="A77" s="426"/>
      <c r="B77" s="440"/>
      <c r="C77" s="44" t="s">
        <v>32</v>
      </c>
      <c r="D77" s="90">
        <v>8</v>
      </c>
      <c r="E77" s="18" t="str">
        <f>LOOKUP($D77,登録順!$A$3:$A$16,登録順!$B$3:$B$16)</f>
        <v>薬師</v>
      </c>
      <c r="F77" s="19" t="str">
        <f>LOOKUP($G77,登録順!$A$3:$A$16,登録順!$B$3:$B$16)</f>
        <v>レンジャーズ</v>
      </c>
      <c r="G77" s="99">
        <v>6</v>
      </c>
      <c r="H77" s="82" t="str">
        <f>LOOKUP($I77,登録順!$A$3:$A$16,登録順!$B$3:$B$16)</f>
        <v>ＫＡＮＥＫＯ</v>
      </c>
      <c r="I77" s="107">
        <v>4</v>
      </c>
      <c r="J77" s="362"/>
      <c r="K77" s="371"/>
      <c r="L77" s="58"/>
      <c r="M77" s="58"/>
      <c r="N77" s="58"/>
      <c r="O77" s="322"/>
      <c r="P77" s="105"/>
      <c r="Q77" s="5"/>
      <c r="R77" s="5"/>
      <c r="S77" s="5"/>
      <c r="T77" s="5"/>
      <c r="U77" s="5"/>
      <c r="V77" s="5"/>
      <c r="W77" s="5"/>
      <c r="X77" s="5"/>
      <c r="Y77" s="5"/>
      <c r="Z77" s="5"/>
      <c r="AA77" s="5"/>
      <c r="AB77" s="5"/>
      <c r="AD77" s="5"/>
      <c r="AE77" s="5"/>
      <c r="AF77" s="5"/>
      <c r="AG77" s="5"/>
      <c r="AH77" s="5"/>
      <c r="AJ77" s="5"/>
    </row>
    <row r="78" spans="1:36" ht="18" customHeight="1" x14ac:dyDescent="0.15">
      <c r="A78" s="430">
        <f>A73+1</f>
        <v>16</v>
      </c>
      <c r="B78" s="438" t="s">
        <v>82</v>
      </c>
      <c r="C78" s="47" t="s">
        <v>28</v>
      </c>
      <c r="D78" s="92"/>
      <c r="E78" s="13" t="e">
        <f>LOOKUP($D78,登録順!$A$3:$A$16,登録順!$B$3:$B$16)</f>
        <v>#N/A</v>
      </c>
      <c r="F78" s="14" t="e">
        <f>LOOKUP($G78,登録順!$A$3:$A$16,登録順!$B$3:$B$16)</f>
        <v>#N/A</v>
      </c>
      <c r="G78" s="98"/>
      <c r="H78" s="83" t="e">
        <f>LOOKUP($I78,登録順!$A$3:$A$16,登録順!$B$3:$B$16)</f>
        <v>#N/A</v>
      </c>
      <c r="I78" s="106"/>
      <c r="J78" s="361"/>
      <c r="K78" s="370"/>
      <c r="L78" s="34"/>
      <c r="M78" s="34"/>
      <c r="N78" s="34"/>
      <c r="O78" s="269" t="str">
        <f>LOOKUP($P78,登録順!$A$3:$A$16,登録順!$B$3:$B$16)</f>
        <v>オジャーズ</v>
      </c>
      <c r="P78" s="108">
        <v>3</v>
      </c>
      <c r="Q78" s="5"/>
      <c r="R78" s="5"/>
      <c r="S78" s="5"/>
      <c r="T78" s="5"/>
      <c r="U78" s="5"/>
      <c r="V78" s="5"/>
      <c r="W78" s="5"/>
      <c r="X78" s="5"/>
      <c r="Y78" s="5"/>
      <c r="Z78" s="5"/>
      <c r="AA78" s="5"/>
      <c r="AB78" s="5"/>
      <c r="AD78" s="5"/>
      <c r="AE78" s="5"/>
      <c r="AF78" s="5"/>
      <c r="AG78" s="5"/>
      <c r="AH78" s="5"/>
      <c r="AJ78" s="5"/>
    </row>
    <row r="79" spans="1:36" ht="18" customHeight="1" x14ac:dyDescent="0.15">
      <c r="A79" s="425"/>
      <c r="B79" s="439"/>
      <c r="C79" s="41" t="s">
        <v>29</v>
      </c>
      <c r="D79" s="90">
        <v>8</v>
      </c>
      <c r="E79" s="18" t="str">
        <f>LOOKUP($D79,登録順!$A$3:$A$16,登録順!$B$3:$B$16)</f>
        <v>薬師</v>
      </c>
      <c r="F79" s="19" t="str">
        <f>LOOKUP($G79,登録順!$A$3:$A$16,登録順!$B$3:$B$16)</f>
        <v>アニマルズ</v>
      </c>
      <c r="G79" s="99">
        <v>9</v>
      </c>
      <c r="H79" s="82" t="str">
        <f>LOOKUP($I79,登録順!$A$3:$A$16,登録順!$B$3:$B$16)</f>
        <v>影法師</v>
      </c>
      <c r="I79" s="107">
        <v>13</v>
      </c>
      <c r="J79" s="359"/>
      <c r="K79" s="368"/>
      <c r="L79" s="35"/>
      <c r="M79" s="35"/>
      <c r="N79" s="35"/>
      <c r="O79" s="320"/>
      <c r="P79" s="104"/>
      <c r="Q79" s="5"/>
      <c r="R79" s="5"/>
      <c r="S79" s="5"/>
      <c r="T79" s="5"/>
      <c r="U79" s="5"/>
      <c r="V79" s="5"/>
      <c r="W79" s="5"/>
      <c r="X79" s="5"/>
      <c r="Y79" s="5"/>
      <c r="Z79" s="5"/>
      <c r="AA79" s="5"/>
      <c r="AB79" s="5"/>
      <c r="AD79" s="5"/>
      <c r="AE79" s="5"/>
      <c r="AF79" s="5"/>
      <c r="AG79" s="5"/>
      <c r="AH79" s="5"/>
      <c r="AJ79" s="5"/>
    </row>
    <row r="80" spans="1:36" ht="18" customHeight="1" x14ac:dyDescent="0.15">
      <c r="A80" s="425"/>
      <c r="B80" s="439"/>
      <c r="C80" s="41" t="s">
        <v>30</v>
      </c>
      <c r="D80" s="90">
        <v>1</v>
      </c>
      <c r="E80" s="18" t="str">
        <f>LOOKUP($D80,登録順!$A$3:$A$16,登録順!$B$3:$B$16)</f>
        <v>デビルス</v>
      </c>
      <c r="F80" s="19" t="str">
        <f>LOOKUP($G80,登録順!$A$3:$A$16,登録順!$B$3:$B$16)</f>
        <v>深大寺モータース</v>
      </c>
      <c r="G80" s="99">
        <v>12</v>
      </c>
      <c r="H80" s="82" t="str">
        <f>LOOKUP($I80,登録順!$A$3:$A$16,登録順!$B$3:$B$16)</f>
        <v>ＫＡＮＥＫＯ</v>
      </c>
      <c r="I80" s="107">
        <v>4</v>
      </c>
      <c r="J80" s="359"/>
      <c r="K80" s="368"/>
      <c r="L80" s="35"/>
      <c r="M80" s="35"/>
      <c r="N80" s="35"/>
      <c r="O80" s="320"/>
      <c r="P80" s="104"/>
      <c r="Q80" s="5"/>
      <c r="R80" s="5"/>
      <c r="S80" s="5"/>
      <c r="T80" s="5"/>
      <c r="U80" s="5"/>
      <c r="V80" s="5"/>
      <c r="W80" s="5"/>
      <c r="X80" s="5"/>
      <c r="Y80" s="5"/>
      <c r="Z80" s="5"/>
      <c r="AA80" s="5"/>
      <c r="AB80" s="5"/>
      <c r="AD80" s="5"/>
      <c r="AE80" s="5"/>
      <c r="AF80" s="5"/>
      <c r="AG80" s="5"/>
      <c r="AH80" s="5"/>
      <c r="AJ80" s="5"/>
    </row>
    <row r="81" spans="1:36" ht="18" customHeight="1" x14ac:dyDescent="0.15">
      <c r="A81" s="425"/>
      <c r="B81" s="439"/>
      <c r="C81" s="41" t="s">
        <v>31</v>
      </c>
      <c r="D81" s="90">
        <v>5</v>
      </c>
      <c r="E81" s="18" t="str">
        <f>LOOKUP($D81,登録順!$A$3:$A$16,登録順!$B$3:$B$16)</f>
        <v>トータース</v>
      </c>
      <c r="F81" s="19" t="str">
        <f>LOOKUP($G81,登録順!$A$3:$A$16,登録順!$B$3:$B$16)</f>
        <v>レンジャーズ</v>
      </c>
      <c r="G81" s="96">
        <v>6</v>
      </c>
      <c r="H81" s="82" t="str">
        <f>LOOKUP($I81,登録順!$A$3:$A$16,登録順!$B$3:$B$16)</f>
        <v>調布イーグルス</v>
      </c>
      <c r="I81" s="107">
        <v>10</v>
      </c>
      <c r="J81" s="359"/>
      <c r="K81" s="368"/>
      <c r="L81" s="35"/>
      <c r="M81" s="35"/>
      <c r="N81" s="35"/>
      <c r="O81" s="320"/>
      <c r="P81" s="104"/>
      <c r="Q81" s="5"/>
      <c r="R81" s="5"/>
      <c r="S81" s="5"/>
      <c r="T81" s="5"/>
      <c r="U81" s="5"/>
      <c r="V81" s="5"/>
      <c r="W81" s="5"/>
      <c r="X81" s="5"/>
      <c r="Y81" s="5"/>
      <c r="Z81" s="5"/>
      <c r="AA81" s="5"/>
      <c r="AB81" s="5"/>
      <c r="AD81" s="5"/>
      <c r="AE81" s="5"/>
      <c r="AF81" s="5"/>
      <c r="AG81" s="5"/>
      <c r="AH81" s="5"/>
      <c r="AJ81" s="5"/>
    </row>
    <row r="82" spans="1:36" ht="18" customHeight="1" x14ac:dyDescent="0.15">
      <c r="A82" s="426"/>
      <c r="B82" s="440"/>
      <c r="C82" s="44" t="s">
        <v>32</v>
      </c>
      <c r="D82" s="90">
        <v>2</v>
      </c>
      <c r="E82" s="18" t="str">
        <f>LOOKUP($D82,登録順!$A$3:$A$16,登録順!$B$3:$B$16)</f>
        <v>くすのきナインズ</v>
      </c>
      <c r="F82" s="19" t="str">
        <f>LOOKUP($G82,登録順!$A$3:$A$16,登録順!$B$3:$B$16)</f>
        <v>東京アローズ</v>
      </c>
      <c r="G82" s="96">
        <v>11</v>
      </c>
      <c r="H82" s="82" t="str">
        <f>LOOKUP($I82,登録順!$A$3:$A$16,登録順!$B$3:$B$16)</f>
        <v>ファイターズ</v>
      </c>
      <c r="I82" s="107">
        <v>7</v>
      </c>
      <c r="J82" s="362"/>
      <c r="K82" s="371"/>
      <c r="L82" s="58"/>
      <c r="M82" s="58"/>
      <c r="N82" s="58"/>
      <c r="O82" s="322"/>
      <c r="P82" s="105"/>
      <c r="Q82" s="5"/>
      <c r="R82" s="5"/>
      <c r="S82" s="5"/>
      <c r="T82" s="5"/>
      <c r="U82" s="5"/>
      <c r="V82" s="5"/>
      <c r="W82" s="5"/>
      <c r="X82" s="5"/>
      <c r="Y82" s="5"/>
      <c r="Z82" s="5"/>
      <c r="AA82" s="5"/>
      <c r="AB82" s="5"/>
      <c r="AD82" s="5"/>
      <c r="AE82" s="5"/>
      <c r="AF82" s="5"/>
      <c r="AG82" s="5"/>
      <c r="AH82" s="5"/>
      <c r="AJ82" s="5"/>
    </row>
    <row r="83" spans="1:36" ht="18" customHeight="1" x14ac:dyDescent="0.15">
      <c r="A83" s="430">
        <f>A78+1</f>
        <v>17</v>
      </c>
      <c r="B83" s="438" t="s">
        <v>83</v>
      </c>
      <c r="C83" s="47" t="s">
        <v>28</v>
      </c>
      <c r="D83" s="92"/>
      <c r="E83" s="13" t="e">
        <f>LOOKUP($D83,登録順!$A$3:$A$16,登録順!$B$3:$B$16)</f>
        <v>#N/A</v>
      </c>
      <c r="F83" s="14" t="e">
        <f>LOOKUP($G83,登録順!$A$3:$A$16,登録順!$B$3:$B$16)</f>
        <v>#N/A</v>
      </c>
      <c r="G83" s="100"/>
      <c r="H83" s="83" t="e">
        <f>LOOKUP($I83,登録順!$A$3:$A$16,登録順!$B$3:$B$16)</f>
        <v>#N/A</v>
      </c>
      <c r="I83" s="106"/>
      <c r="J83" s="361"/>
      <c r="K83" s="370"/>
      <c r="L83" s="34"/>
      <c r="M83" s="34"/>
      <c r="N83" s="34"/>
      <c r="O83" s="269" t="str">
        <f>LOOKUP($P83,登録順!$A$3:$A$16,登録順!$B$3:$B$16)</f>
        <v>レンジャーズ</v>
      </c>
      <c r="P83" s="108">
        <v>6</v>
      </c>
      <c r="Q83" s="5"/>
      <c r="R83" s="5"/>
      <c r="S83" s="5"/>
      <c r="T83" s="5"/>
      <c r="U83" s="5"/>
      <c r="V83" s="5"/>
      <c r="W83" s="5"/>
      <c r="X83" s="5"/>
      <c r="Y83" s="5"/>
      <c r="Z83" s="5"/>
      <c r="AA83" s="5"/>
      <c r="AB83" s="5"/>
      <c r="AD83" s="5"/>
      <c r="AE83" s="5"/>
      <c r="AF83" s="5"/>
      <c r="AG83" s="5"/>
      <c r="AH83" s="5"/>
      <c r="AJ83" s="5"/>
    </row>
    <row r="84" spans="1:36" ht="18" customHeight="1" x14ac:dyDescent="0.15">
      <c r="A84" s="425"/>
      <c r="B84" s="439"/>
      <c r="C84" s="41" t="s">
        <v>29</v>
      </c>
      <c r="D84" s="90">
        <v>4</v>
      </c>
      <c r="E84" s="18" t="str">
        <f>LOOKUP($D84,登録順!$A$3:$A$16,登録順!$B$3:$B$16)</f>
        <v>ＫＡＮＥＫＯ</v>
      </c>
      <c r="F84" s="19" t="str">
        <f>LOOKUP($G84,登録順!$A$3:$A$16,登録順!$B$3:$B$16)</f>
        <v>東京アローズ</v>
      </c>
      <c r="G84" s="96">
        <v>11</v>
      </c>
      <c r="H84" s="82" t="str">
        <f>LOOKUP($I84,登録順!$A$3:$A$16,登録順!$B$3:$B$16)</f>
        <v>くすのきナインズ</v>
      </c>
      <c r="I84" s="104">
        <v>2</v>
      </c>
      <c r="J84" s="359"/>
      <c r="K84" s="368"/>
      <c r="L84" s="35"/>
      <c r="M84" s="35"/>
      <c r="N84" s="35"/>
      <c r="O84" s="320"/>
      <c r="P84" s="104"/>
      <c r="Q84" s="5"/>
      <c r="R84" s="5"/>
      <c r="S84" s="5"/>
      <c r="T84" s="5"/>
      <c r="U84" s="5"/>
      <c r="V84" s="5"/>
      <c r="W84" s="5"/>
      <c r="X84" s="5"/>
      <c r="Y84" s="5"/>
      <c r="Z84" s="5"/>
      <c r="AA84" s="5"/>
      <c r="AB84" s="5"/>
      <c r="AD84" s="5"/>
      <c r="AE84" s="5"/>
      <c r="AF84" s="5"/>
      <c r="AG84" s="5"/>
      <c r="AH84" s="5"/>
      <c r="AJ84" s="5"/>
    </row>
    <row r="85" spans="1:36" ht="18" customHeight="1" x14ac:dyDescent="0.15">
      <c r="A85" s="425"/>
      <c r="B85" s="439"/>
      <c r="C85" s="41" t="s">
        <v>30</v>
      </c>
      <c r="D85" s="90">
        <v>7</v>
      </c>
      <c r="E85" s="18" t="str">
        <f>LOOKUP($D85,登録順!$A$3:$A$16,登録順!$B$3:$B$16)</f>
        <v>ファイターズ</v>
      </c>
      <c r="F85" s="19" t="str">
        <f>LOOKUP($G85,登録順!$A$3:$A$16,登録順!$B$3:$B$16)</f>
        <v>影法師</v>
      </c>
      <c r="G85" s="96">
        <v>13</v>
      </c>
      <c r="H85" s="82" t="str">
        <f>LOOKUP($I85,登録順!$A$3:$A$16,登録順!$B$3:$B$16)</f>
        <v>アニマルズ</v>
      </c>
      <c r="I85" s="107">
        <v>9</v>
      </c>
      <c r="J85" s="359"/>
      <c r="K85" s="368"/>
      <c r="L85" s="35"/>
      <c r="M85" s="35"/>
      <c r="N85" s="35"/>
      <c r="O85" s="320"/>
      <c r="P85" s="104"/>
      <c r="Q85" s="5"/>
      <c r="R85" s="5"/>
      <c r="S85" s="5"/>
      <c r="T85" s="5"/>
      <c r="U85" s="5"/>
      <c r="V85" s="5"/>
      <c r="W85" s="5"/>
      <c r="X85" s="5"/>
      <c r="Y85" s="5"/>
      <c r="Z85" s="5"/>
      <c r="AA85" s="5"/>
      <c r="AB85" s="5"/>
      <c r="AD85" s="5"/>
      <c r="AE85" s="5"/>
      <c r="AF85" s="5"/>
      <c r="AG85" s="5"/>
      <c r="AH85" s="5"/>
      <c r="AJ85" s="5"/>
    </row>
    <row r="86" spans="1:36" ht="18" customHeight="1" x14ac:dyDescent="0.15">
      <c r="A86" s="425"/>
      <c r="B86" s="439"/>
      <c r="C86" s="41" t="s">
        <v>31</v>
      </c>
      <c r="D86" s="90">
        <v>3</v>
      </c>
      <c r="E86" s="18" t="str">
        <f>LOOKUP($D86,登録順!$A$3:$A$16,登録順!$B$3:$B$16)</f>
        <v>オジャーズ</v>
      </c>
      <c r="F86" s="19" t="str">
        <f>LOOKUP($G86,登録順!$A$3:$A$16,登録順!$B$3:$B$16)</f>
        <v>デビルス</v>
      </c>
      <c r="G86" s="96">
        <v>1</v>
      </c>
      <c r="H86" s="82" t="str">
        <f>LOOKUP($I86,登録順!$A$3:$A$16,登録順!$B$3:$B$16)</f>
        <v>トータース</v>
      </c>
      <c r="I86" s="104">
        <v>5</v>
      </c>
      <c r="J86" s="359"/>
      <c r="K86" s="368"/>
      <c r="L86" s="35"/>
      <c r="M86" s="35"/>
      <c r="N86" s="35"/>
      <c r="O86" s="320"/>
      <c r="P86" s="104"/>
      <c r="Q86" s="5"/>
      <c r="R86" s="5"/>
      <c r="S86" s="5"/>
      <c r="T86" s="5"/>
      <c r="U86" s="5"/>
      <c r="V86" s="5"/>
      <c r="W86" s="5"/>
      <c r="X86" s="5"/>
      <c r="Y86" s="5"/>
      <c r="Z86" s="5"/>
      <c r="AA86" s="5"/>
      <c r="AB86" s="5"/>
      <c r="AD86" s="5"/>
      <c r="AE86" s="5"/>
      <c r="AF86" s="5"/>
      <c r="AG86" s="5"/>
      <c r="AH86" s="5"/>
      <c r="AJ86" s="5"/>
    </row>
    <row r="87" spans="1:36" ht="18" customHeight="1" x14ac:dyDescent="0.15">
      <c r="A87" s="426"/>
      <c r="B87" s="440"/>
      <c r="C87" s="44" t="s">
        <v>32</v>
      </c>
      <c r="D87" s="90">
        <v>10</v>
      </c>
      <c r="E87" s="18" t="str">
        <f>LOOKUP($D87,登録順!$A$3:$A$16,登録順!$B$3:$B$16)</f>
        <v>調布イーグルス</v>
      </c>
      <c r="F87" s="19" t="str">
        <f>LOOKUP($G87,登録順!$A$3:$A$16,登録順!$B$3:$B$16)</f>
        <v>薬師</v>
      </c>
      <c r="G87" s="96">
        <v>8</v>
      </c>
      <c r="H87" s="82" t="str">
        <f>LOOKUP($I87,登録順!$A$3:$A$16,登録順!$B$3:$B$16)</f>
        <v>深大寺モータース</v>
      </c>
      <c r="I87" s="104">
        <v>12</v>
      </c>
      <c r="J87" s="362"/>
      <c r="K87" s="371"/>
      <c r="L87" s="58"/>
      <c r="M87" s="58"/>
      <c r="N87" s="58"/>
      <c r="O87" s="322"/>
      <c r="P87" s="105"/>
      <c r="Q87" s="5"/>
      <c r="R87" s="5"/>
      <c r="S87" s="5"/>
      <c r="T87" s="5"/>
      <c r="U87" s="5"/>
      <c r="V87" s="5"/>
      <c r="W87" s="5"/>
      <c r="X87" s="5"/>
      <c r="Y87" s="5"/>
      <c r="Z87" s="5"/>
      <c r="AA87" s="5"/>
      <c r="AB87" s="5"/>
      <c r="AD87" s="5"/>
      <c r="AE87" s="5"/>
      <c r="AF87" s="5"/>
      <c r="AG87" s="5"/>
      <c r="AH87" s="5"/>
      <c r="AJ87" s="5"/>
    </row>
    <row r="88" spans="1:36" ht="18" customHeight="1" x14ac:dyDescent="0.15">
      <c r="A88" s="430">
        <f>A83+1</f>
        <v>18</v>
      </c>
      <c r="B88" s="438" t="s">
        <v>84</v>
      </c>
      <c r="C88" s="47" t="s">
        <v>28</v>
      </c>
      <c r="D88" s="92"/>
      <c r="E88" s="13" t="e">
        <f>LOOKUP($D88,登録順!$A$3:$A$16,登録順!$B$3:$B$16)</f>
        <v>#N/A</v>
      </c>
      <c r="F88" s="14" t="e">
        <f>LOOKUP($G88,登録順!$A$3:$A$16,登録順!$B$3:$B$16)</f>
        <v>#N/A</v>
      </c>
      <c r="G88" s="100"/>
      <c r="H88" s="83" t="e">
        <f>LOOKUP($I88,登録順!$A$3:$A$16,登録順!$B$3:$B$16)</f>
        <v>#N/A</v>
      </c>
      <c r="I88" s="106"/>
      <c r="J88" s="361"/>
      <c r="K88" s="370"/>
      <c r="L88" s="34"/>
      <c r="M88" s="34"/>
      <c r="N88" s="34"/>
      <c r="O88" s="269" t="str">
        <f>LOOKUP($P88,登録順!$A$3:$A$16,登録順!$B$3:$B$16)</f>
        <v>薬師</v>
      </c>
      <c r="P88" s="108">
        <v>8</v>
      </c>
      <c r="Q88" s="5"/>
      <c r="R88" s="5"/>
      <c r="S88" s="5"/>
      <c r="T88" s="5"/>
      <c r="U88" s="5"/>
      <c r="V88" s="5"/>
      <c r="W88" s="5"/>
      <c r="X88" s="5"/>
      <c r="Y88" s="5"/>
      <c r="Z88" s="5"/>
      <c r="AA88" s="5"/>
      <c r="AB88" s="5"/>
      <c r="AD88" s="5"/>
      <c r="AE88" s="5"/>
      <c r="AF88" s="5"/>
      <c r="AG88" s="5"/>
      <c r="AH88" s="5"/>
      <c r="AJ88" s="5"/>
    </row>
    <row r="89" spans="1:36" ht="18" customHeight="1" x14ac:dyDescent="0.15">
      <c r="A89" s="425"/>
      <c r="B89" s="439"/>
      <c r="C89" s="41" t="s">
        <v>29</v>
      </c>
      <c r="D89" s="90">
        <v>10</v>
      </c>
      <c r="E89" s="18" t="str">
        <f>LOOKUP($D89,登録順!$A$3:$A$16,登録順!$B$3:$B$16)</f>
        <v>調布イーグルス</v>
      </c>
      <c r="F89" s="19" t="str">
        <f>LOOKUP($G89,登録順!$A$3:$A$16,登録順!$B$3:$B$16)</f>
        <v>トータース</v>
      </c>
      <c r="G89" s="96">
        <v>5</v>
      </c>
      <c r="H89" s="82" t="str">
        <f>LOOKUP($I89,登録順!$A$3:$A$16,登録順!$B$3:$B$16)</f>
        <v>デビルス</v>
      </c>
      <c r="I89" s="107">
        <v>1</v>
      </c>
      <c r="J89" s="359"/>
      <c r="K89" s="368"/>
      <c r="L89" s="35"/>
      <c r="M89" s="35"/>
      <c r="N89" s="35"/>
      <c r="O89" s="320"/>
      <c r="P89" s="104"/>
      <c r="Q89" s="5"/>
      <c r="R89" s="5"/>
      <c r="S89" s="5"/>
      <c r="T89" s="5"/>
      <c r="U89" s="5"/>
      <c r="V89" s="5"/>
      <c r="W89" s="5"/>
      <c r="X89" s="5"/>
      <c r="Y89" s="5"/>
      <c r="Z89" s="5"/>
      <c r="AA89" s="5"/>
      <c r="AB89" s="5"/>
      <c r="AD89" s="5"/>
      <c r="AE89" s="5"/>
      <c r="AF89" s="5"/>
      <c r="AG89" s="5"/>
      <c r="AH89" s="5"/>
      <c r="AJ89" s="5"/>
    </row>
    <row r="90" spans="1:36" ht="18" customHeight="1" x14ac:dyDescent="0.15">
      <c r="A90" s="425"/>
      <c r="B90" s="439"/>
      <c r="C90" s="41" t="s">
        <v>30</v>
      </c>
      <c r="D90" s="93">
        <v>2</v>
      </c>
      <c r="E90" s="18" t="str">
        <f>LOOKUP($D90,登録順!$A$3:$A$16,登録順!$B$3:$B$16)</f>
        <v>くすのきナインズ</v>
      </c>
      <c r="F90" s="19" t="str">
        <f>LOOKUP($G90,登録順!$A$3:$A$16,登録順!$B$3:$B$16)</f>
        <v>影法師</v>
      </c>
      <c r="G90" s="96">
        <v>13</v>
      </c>
      <c r="H90" s="82" t="str">
        <f>LOOKUP($I90,登録順!$A$3:$A$16,登録順!$B$3:$B$16)</f>
        <v>東京アローズ</v>
      </c>
      <c r="I90" s="107">
        <v>11</v>
      </c>
      <c r="J90" s="359"/>
      <c r="K90" s="368"/>
      <c r="L90" s="35"/>
      <c r="M90" s="35"/>
      <c r="N90" s="35"/>
      <c r="O90" s="320"/>
      <c r="P90" s="104"/>
      <c r="Q90" s="5"/>
      <c r="R90" s="5"/>
      <c r="S90" s="5"/>
      <c r="T90" s="5"/>
      <c r="U90" s="5"/>
      <c r="V90" s="5"/>
      <c r="W90" s="5"/>
      <c r="X90" s="5"/>
      <c r="Y90" s="5"/>
      <c r="Z90" s="5"/>
      <c r="AA90" s="5"/>
      <c r="AB90" s="5"/>
      <c r="AD90" s="5"/>
      <c r="AE90" s="5"/>
      <c r="AF90" s="5"/>
      <c r="AG90" s="5"/>
      <c r="AH90" s="5"/>
      <c r="AJ90" s="5"/>
    </row>
    <row r="91" spans="1:36" ht="18" customHeight="1" x14ac:dyDescent="0.15">
      <c r="A91" s="425"/>
      <c r="B91" s="439"/>
      <c r="C91" s="41" t="s">
        <v>31</v>
      </c>
      <c r="D91" s="93">
        <v>12</v>
      </c>
      <c r="E91" s="18" t="str">
        <f>LOOKUP($D91,登録順!$A$3:$A$16,登録順!$B$3:$B$16)</f>
        <v>深大寺モータース</v>
      </c>
      <c r="F91" s="19" t="str">
        <f>LOOKUP($G91,登録順!$A$3:$A$16,登録順!$B$3:$B$16)</f>
        <v>オジャーズ</v>
      </c>
      <c r="G91" s="99">
        <v>3</v>
      </c>
      <c r="H91" s="82" t="str">
        <f>LOOKUP($I91,登録順!$A$3:$A$16,登録順!$B$3:$B$16)</f>
        <v>ファイターズ</v>
      </c>
      <c r="I91" s="107">
        <v>7</v>
      </c>
      <c r="J91" s="359"/>
      <c r="K91" s="368"/>
      <c r="L91" s="35"/>
      <c r="M91" s="35"/>
      <c r="N91" s="35"/>
      <c r="O91" s="320"/>
      <c r="P91" s="104"/>
      <c r="Q91" s="5"/>
      <c r="R91" s="5"/>
      <c r="S91" s="5"/>
      <c r="T91" s="5"/>
      <c r="U91" s="5"/>
      <c r="V91" s="5"/>
      <c r="W91" s="5"/>
      <c r="X91" s="5"/>
      <c r="Y91" s="5"/>
      <c r="Z91" s="5"/>
      <c r="AA91" s="5"/>
      <c r="AB91" s="5"/>
      <c r="AD91" s="5"/>
      <c r="AE91" s="5"/>
      <c r="AF91" s="5"/>
      <c r="AG91" s="5"/>
      <c r="AH91" s="5"/>
      <c r="AJ91" s="5"/>
    </row>
    <row r="92" spans="1:36" ht="18" customHeight="1" x14ac:dyDescent="0.15">
      <c r="A92" s="426"/>
      <c r="B92" s="440"/>
      <c r="C92" s="44" t="s">
        <v>32</v>
      </c>
      <c r="D92" s="93">
        <v>6</v>
      </c>
      <c r="E92" s="18" t="str">
        <f>LOOKUP($D92,登録順!$A$3:$A$16,登録順!$B$3:$B$16)</f>
        <v>レンジャーズ</v>
      </c>
      <c r="F92" s="19" t="str">
        <f>LOOKUP($G92,登録順!$A$3:$A$16,登録順!$B$3:$B$16)</f>
        <v>アニマルズ</v>
      </c>
      <c r="G92" s="99">
        <v>9</v>
      </c>
      <c r="H92" s="82" t="str">
        <f>LOOKUP($I92,登録順!$A$3:$A$16,登録順!$B$3:$B$16)</f>
        <v>ＫＡＮＥＫＯ</v>
      </c>
      <c r="I92" s="107">
        <v>4</v>
      </c>
      <c r="J92" s="362"/>
      <c r="K92" s="371"/>
      <c r="L92" s="58"/>
      <c r="M92" s="58"/>
      <c r="N92" s="58"/>
      <c r="O92" s="322"/>
      <c r="P92" s="105"/>
      <c r="Q92" s="5"/>
      <c r="R92" s="5"/>
      <c r="S92" s="5"/>
      <c r="T92" s="5"/>
      <c r="U92" s="5"/>
      <c r="V92" s="5"/>
      <c r="W92" s="5"/>
      <c r="X92" s="5"/>
      <c r="Y92" s="5"/>
      <c r="Z92" s="5"/>
      <c r="AA92" s="5"/>
      <c r="AB92" s="5"/>
      <c r="AD92" s="5"/>
      <c r="AE92" s="5"/>
      <c r="AF92" s="5"/>
      <c r="AG92" s="5"/>
      <c r="AH92" s="5"/>
      <c r="AJ92" s="5"/>
    </row>
    <row r="93" spans="1:36" ht="18" customHeight="1" x14ac:dyDescent="0.15">
      <c r="A93" s="430">
        <f>A88+1</f>
        <v>19</v>
      </c>
      <c r="B93" s="438" t="s">
        <v>85</v>
      </c>
      <c r="C93" s="47" t="s">
        <v>28</v>
      </c>
      <c r="D93" s="92"/>
      <c r="E93" s="13" t="e">
        <f>LOOKUP($D93,登録順!$A$3:$A$16,登録順!$B$3:$B$16)</f>
        <v>#N/A</v>
      </c>
      <c r="F93" s="14" t="e">
        <f>LOOKUP($G93,登録順!$A$3:$A$16,登録順!$B$3:$B$16)</f>
        <v>#N/A</v>
      </c>
      <c r="G93" s="100"/>
      <c r="H93" s="83" t="e">
        <f>LOOKUP($I93,登録順!$A$3:$A$16,登録順!$B$3:$B$16)</f>
        <v>#N/A</v>
      </c>
      <c r="I93" s="108"/>
      <c r="J93" s="361"/>
      <c r="K93" s="370"/>
      <c r="L93" s="34"/>
      <c r="M93" s="34"/>
      <c r="N93" s="34"/>
      <c r="O93" s="269" t="str">
        <f>LOOKUP($P93,登録順!$A$3:$A$16,登録順!$B$3:$B$16)</f>
        <v>アニマルズ</v>
      </c>
      <c r="P93" s="108">
        <v>9</v>
      </c>
      <c r="Q93" s="5"/>
      <c r="R93" s="5"/>
      <c r="S93" s="5"/>
      <c r="T93" s="5"/>
      <c r="U93" s="5"/>
      <c r="V93" s="5"/>
      <c r="W93" s="5"/>
      <c r="X93" s="5"/>
      <c r="Y93" s="5"/>
      <c r="Z93" s="5"/>
      <c r="AA93" s="5"/>
      <c r="AB93" s="5"/>
      <c r="AD93" s="5"/>
      <c r="AE93" s="5"/>
      <c r="AF93" s="5"/>
      <c r="AG93" s="5"/>
      <c r="AH93" s="5"/>
      <c r="AJ93" s="5"/>
    </row>
    <row r="94" spans="1:36" ht="18" customHeight="1" x14ac:dyDescent="0.15">
      <c r="A94" s="425"/>
      <c r="B94" s="439"/>
      <c r="C94" s="41" t="s">
        <v>29</v>
      </c>
      <c r="D94" s="90">
        <v>7</v>
      </c>
      <c r="E94" s="18" t="str">
        <f>LOOKUP($D94,登録順!$A$3:$A$16,登録順!$B$3:$B$16)</f>
        <v>ファイターズ</v>
      </c>
      <c r="F94" s="19" t="str">
        <f>LOOKUP($G94,登録順!$A$3:$A$16,登録順!$B$3:$B$16)</f>
        <v>トータース</v>
      </c>
      <c r="G94" s="96">
        <v>5</v>
      </c>
      <c r="H94" s="82" t="str">
        <f>LOOKUP($I94,登録順!$A$3:$A$16,登録順!$B$3:$B$16)</f>
        <v>レンジャーズ</v>
      </c>
      <c r="I94" s="104">
        <v>6</v>
      </c>
      <c r="J94" s="359"/>
      <c r="K94" s="368"/>
      <c r="L94" s="35"/>
      <c r="M94" s="35"/>
      <c r="N94" s="35"/>
      <c r="O94" s="320"/>
      <c r="P94" s="104"/>
      <c r="Q94" s="5"/>
      <c r="R94" s="5"/>
      <c r="S94" s="5"/>
      <c r="T94" s="5"/>
      <c r="U94" s="5"/>
      <c r="V94" s="5"/>
      <c r="W94" s="5"/>
      <c r="X94" s="5"/>
      <c r="Y94" s="5"/>
      <c r="Z94" s="5"/>
      <c r="AA94" s="5"/>
      <c r="AB94" s="5"/>
      <c r="AD94" s="5"/>
      <c r="AE94" s="5"/>
      <c r="AF94" s="5"/>
      <c r="AG94" s="5"/>
      <c r="AH94" s="5"/>
      <c r="AJ94" s="5"/>
    </row>
    <row r="95" spans="1:36" ht="18" customHeight="1" x14ac:dyDescent="0.15">
      <c r="A95" s="425"/>
      <c r="B95" s="439"/>
      <c r="C95" s="41" t="s">
        <v>30</v>
      </c>
      <c r="D95" s="90">
        <v>4</v>
      </c>
      <c r="E95" s="18" t="str">
        <f>LOOKUP($D95,登録順!$A$3:$A$16,登録順!$B$3:$B$16)</f>
        <v>ＫＡＮＥＫＯ</v>
      </c>
      <c r="F95" s="19" t="str">
        <f>LOOKUP($G95,登録順!$A$3:$A$16,登録順!$B$3:$B$16)</f>
        <v>くすのきナインズ</v>
      </c>
      <c r="G95" s="99">
        <v>2</v>
      </c>
      <c r="H95" s="82" t="str">
        <f>LOOKUP($I95,登録順!$A$3:$A$16,登録順!$B$3:$B$16)</f>
        <v>オジャーズ</v>
      </c>
      <c r="I95" s="107">
        <v>3</v>
      </c>
      <c r="J95" s="359"/>
      <c r="K95" s="368"/>
      <c r="L95" s="35"/>
      <c r="M95" s="35"/>
      <c r="N95" s="35"/>
      <c r="O95" s="320"/>
      <c r="P95" s="104"/>
      <c r="Q95" s="5"/>
      <c r="R95" s="5"/>
      <c r="S95" s="5"/>
      <c r="T95" s="5"/>
      <c r="U95" s="5"/>
      <c r="V95" s="5"/>
      <c r="W95" s="5"/>
      <c r="X95" s="5"/>
      <c r="Y95" s="5"/>
      <c r="Z95" s="5"/>
      <c r="AA95" s="5"/>
      <c r="AB95" s="5"/>
      <c r="AD95" s="5"/>
      <c r="AE95" s="5"/>
      <c r="AF95" s="5"/>
      <c r="AG95" s="5"/>
      <c r="AH95" s="5"/>
      <c r="AJ95" s="5"/>
    </row>
    <row r="96" spans="1:36" ht="18" customHeight="1" x14ac:dyDescent="0.15">
      <c r="A96" s="425"/>
      <c r="B96" s="439"/>
      <c r="C96" s="41" t="s">
        <v>31</v>
      </c>
      <c r="D96" s="90">
        <v>8</v>
      </c>
      <c r="E96" s="18" t="str">
        <f>LOOKUP($D96,登録順!$A$3:$A$16,登録順!$B$3:$B$16)</f>
        <v>薬師</v>
      </c>
      <c r="F96" s="19" t="str">
        <f>LOOKUP($G96,登録順!$A$3:$A$16,登録順!$B$3:$B$16)</f>
        <v>深大寺モータース</v>
      </c>
      <c r="G96" s="96">
        <v>12</v>
      </c>
      <c r="H96" s="82" t="str">
        <f>LOOKUP($I96,登録順!$A$3:$A$16,登録順!$B$3:$B$16)</f>
        <v>調布イーグルス</v>
      </c>
      <c r="I96" s="107">
        <v>10</v>
      </c>
      <c r="J96" s="359"/>
      <c r="K96" s="368"/>
      <c r="L96" s="35"/>
      <c r="M96" s="35"/>
      <c r="N96" s="35"/>
      <c r="O96" s="320"/>
      <c r="P96" s="104"/>
      <c r="Q96" s="5"/>
      <c r="R96" s="5"/>
      <c r="S96" s="5"/>
      <c r="T96" s="5"/>
      <c r="U96" s="5"/>
      <c r="V96" s="5"/>
      <c r="W96" s="5"/>
      <c r="X96" s="5"/>
      <c r="Y96" s="5"/>
      <c r="Z96" s="5"/>
      <c r="AA96" s="5"/>
      <c r="AB96" s="5"/>
      <c r="AD96" s="5"/>
      <c r="AE96" s="5"/>
      <c r="AF96" s="5"/>
      <c r="AG96" s="5"/>
      <c r="AH96" s="5"/>
      <c r="AJ96" s="5"/>
    </row>
    <row r="97" spans="1:36" ht="18" customHeight="1" x14ac:dyDescent="0.15">
      <c r="A97" s="426"/>
      <c r="B97" s="440"/>
      <c r="C97" s="44" t="s">
        <v>32</v>
      </c>
      <c r="D97" s="90">
        <v>11</v>
      </c>
      <c r="E97" s="18" t="str">
        <f>LOOKUP($D97,登録順!$A$3:$A$16,登録順!$B$3:$B$16)</f>
        <v>東京アローズ</v>
      </c>
      <c r="F97" s="19" t="str">
        <f>LOOKUP($G97,登録順!$A$3:$A$16,登録順!$B$3:$B$16)</f>
        <v>デビルス</v>
      </c>
      <c r="G97" s="96">
        <v>1</v>
      </c>
      <c r="H97" s="82" t="str">
        <f>LOOKUP($I97,登録順!$A$3:$A$16,登録順!$B$3:$B$16)</f>
        <v>影法師</v>
      </c>
      <c r="I97" s="107">
        <v>13</v>
      </c>
      <c r="J97" s="362"/>
      <c r="K97" s="371"/>
      <c r="L97" s="58"/>
      <c r="M97" s="58"/>
      <c r="N97" s="58"/>
      <c r="O97" s="322"/>
      <c r="P97" s="105"/>
      <c r="Q97" s="5"/>
      <c r="R97" s="5"/>
      <c r="S97" s="5"/>
      <c r="T97" s="5"/>
      <c r="U97" s="5"/>
      <c r="V97" s="5"/>
      <c r="W97" s="5"/>
      <c r="X97" s="5"/>
      <c r="Y97" s="5"/>
      <c r="Z97" s="5"/>
      <c r="AA97" s="5"/>
      <c r="AB97" s="5"/>
      <c r="AD97" s="5"/>
      <c r="AE97" s="5"/>
      <c r="AF97" s="5"/>
      <c r="AG97" s="5"/>
      <c r="AH97" s="5"/>
      <c r="AJ97" s="5"/>
    </row>
    <row r="98" spans="1:36" ht="18" customHeight="1" x14ac:dyDescent="0.15">
      <c r="A98" s="430">
        <f>A93+1</f>
        <v>20</v>
      </c>
      <c r="B98" s="438" t="s">
        <v>86</v>
      </c>
      <c r="C98" s="47" t="s">
        <v>28</v>
      </c>
      <c r="D98" s="92"/>
      <c r="E98" s="13" t="e">
        <f>LOOKUP($D98,登録順!$A$3:$A$16,登録順!$B$3:$B$16)</f>
        <v>#N/A</v>
      </c>
      <c r="F98" s="14" t="e">
        <f>LOOKUP($G98,登録順!$A$3:$A$16,登録順!$B$3:$B$16)</f>
        <v>#N/A</v>
      </c>
      <c r="G98" s="100"/>
      <c r="H98" s="83" t="e">
        <f>LOOKUP($I98,登録順!$A$3:$A$16,登録順!$B$3:$B$16)</f>
        <v>#N/A</v>
      </c>
      <c r="I98" s="106"/>
      <c r="J98" s="361"/>
      <c r="K98" s="370"/>
      <c r="L98" s="34"/>
      <c r="M98" s="34"/>
      <c r="N98" s="34"/>
      <c r="O98" s="269" t="str">
        <f>LOOKUP($P98,登録順!$A$3:$A$16,登録順!$B$3:$B$16)</f>
        <v>調布イーグルス</v>
      </c>
      <c r="P98" s="108">
        <v>10</v>
      </c>
      <c r="Q98" s="5"/>
      <c r="R98" s="5"/>
      <c r="S98" s="5"/>
      <c r="T98" s="5"/>
      <c r="U98" s="5"/>
      <c r="V98" s="5"/>
      <c r="W98" s="5"/>
      <c r="X98" s="5"/>
      <c r="Y98" s="5"/>
      <c r="Z98" s="5"/>
      <c r="AA98" s="5"/>
      <c r="AB98" s="5"/>
      <c r="AD98" s="5"/>
      <c r="AE98" s="5"/>
      <c r="AF98" s="5"/>
      <c r="AG98" s="5"/>
      <c r="AH98" s="5"/>
      <c r="AJ98" s="5"/>
    </row>
    <row r="99" spans="1:36" ht="18" customHeight="1" x14ac:dyDescent="0.15">
      <c r="A99" s="425"/>
      <c r="B99" s="439"/>
      <c r="C99" s="41" t="s">
        <v>29</v>
      </c>
      <c r="D99" s="93">
        <v>5</v>
      </c>
      <c r="E99" s="18" t="str">
        <f>LOOKUP($D99,登録順!$A$3:$A$16,登録順!$B$3:$B$16)</f>
        <v>トータース</v>
      </c>
      <c r="F99" s="19" t="str">
        <f>LOOKUP($G99,登録順!$A$3:$A$16,登録順!$B$3:$B$16)</f>
        <v>薬師</v>
      </c>
      <c r="G99" s="96">
        <v>8</v>
      </c>
      <c r="H99" s="82" t="str">
        <f>LOOKUP($I99,登録順!$A$3:$A$16,登録順!$B$3:$B$16)</f>
        <v>くすのきナインズ</v>
      </c>
      <c r="I99" s="107">
        <v>2</v>
      </c>
      <c r="J99" s="359"/>
      <c r="K99" s="368"/>
      <c r="L99" s="35"/>
      <c r="M99" s="35"/>
      <c r="N99" s="35"/>
      <c r="O99" s="315"/>
      <c r="P99" s="104"/>
      <c r="Q99" s="5"/>
      <c r="R99" s="5"/>
      <c r="S99" s="5"/>
      <c r="T99" s="5"/>
      <c r="U99" s="5"/>
      <c r="V99" s="5"/>
      <c r="W99" s="5"/>
      <c r="X99" s="5"/>
      <c r="Y99" s="5"/>
      <c r="Z99" s="5"/>
      <c r="AA99" s="5"/>
      <c r="AB99" s="5"/>
      <c r="AD99" s="5"/>
      <c r="AE99" s="5"/>
      <c r="AF99" s="5"/>
      <c r="AG99" s="5"/>
      <c r="AH99" s="5"/>
      <c r="AJ99" s="5"/>
    </row>
    <row r="100" spans="1:36" ht="18" customHeight="1" x14ac:dyDescent="0.15">
      <c r="A100" s="425"/>
      <c r="B100" s="439"/>
      <c r="C100" s="41" t="s">
        <v>30</v>
      </c>
      <c r="D100" s="90">
        <v>12</v>
      </c>
      <c r="E100" s="18" t="str">
        <f>LOOKUP($D100,登録順!$A$3:$A$16,登録順!$B$3:$B$16)</f>
        <v>深大寺モータース</v>
      </c>
      <c r="F100" s="19" t="str">
        <f>LOOKUP($G100,登録順!$A$3:$A$16,登録順!$B$3:$B$16)</f>
        <v>東京アローズ</v>
      </c>
      <c r="G100" s="96">
        <v>11</v>
      </c>
      <c r="H100" s="82" t="str">
        <f>LOOKUP($I100,登録順!$A$3:$A$16,登録順!$B$3:$B$16)</f>
        <v>薬師</v>
      </c>
      <c r="I100" s="107">
        <v>8</v>
      </c>
      <c r="J100" s="359"/>
      <c r="K100" s="368"/>
      <c r="L100" s="35"/>
      <c r="M100" s="35"/>
      <c r="N100" s="35"/>
      <c r="O100" s="315"/>
      <c r="P100" s="104"/>
      <c r="Q100" s="5"/>
      <c r="R100" s="5"/>
      <c r="S100" s="5"/>
      <c r="T100" s="5"/>
      <c r="U100" s="5"/>
      <c r="V100" s="5"/>
      <c r="W100" s="5"/>
      <c r="X100" s="5"/>
      <c r="Y100" s="5"/>
      <c r="Z100" s="5"/>
      <c r="AA100" s="5"/>
      <c r="AB100" s="5"/>
      <c r="AD100" s="5"/>
      <c r="AE100" s="5"/>
      <c r="AF100" s="5"/>
      <c r="AG100" s="5"/>
      <c r="AH100" s="5"/>
      <c r="AJ100" s="5"/>
    </row>
    <row r="101" spans="1:36" ht="18" customHeight="1" x14ac:dyDescent="0.15">
      <c r="A101" s="425"/>
      <c r="B101" s="439"/>
      <c r="C101" s="41" t="s">
        <v>31</v>
      </c>
      <c r="D101" s="90">
        <v>1</v>
      </c>
      <c r="E101" s="18" t="str">
        <f>LOOKUP($D101,登録順!$A$3:$A$16,登録順!$B$3:$B$16)</f>
        <v>デビルス</v>
      </c>
      <c r="F101" s="19" t="str">
        <f>LOOKUP($G101,登録順!$A$3:$A$16,登録順!$B$3:$B$16)</f>
        <v>ＫＡＮＥＫＯ</v>
      </c>
      <c r="G101" s="96">
        <v>4</v>
      </c>
      <c r="H101" s="82" t="e">
        <f>LOOKUP($I101,登録順!$A$3:$A$16,登録順!$B$3:$B$16)</f>
        <v>#N/A</v>
      </c>
      <c r="I101" s="107"/>
      <c r="J101" s="359"/>
      <c r="K101" s="368"/>
      <c r="L101" s="35"/>
      <c r="M101" s="35"/>
      <c r="N101" s="35"/>
      <c r="O101" s="315"/>
      <c r="P101" s="104"/>
      <c r="Q101" s="5"/>
      <c r="R101" s="5"/>
      <c r="S101" s="5"/>
      <c r="T101" s="5"/>
      <c r="U101" s="5"/>
      <c r="V101" s="5"/>
      <c r="W101" s="5"/>
      <c r="X101" s="5"/>
      <c r="Y101" s="5"/>
      <c r="Z101" s="5"/>
      <c r="AA101" s="5"/>
      <c r="AB101" s="5"/>
      <c r="AD101" s="5"/>
      <c r="AE101" s="5"/>
      <c r="AF101" s="5"/>
      <c r="AG101" s="5"/>
      <c r="AH101" s="5"/>
      <c r="AJ101" s="5"/>
    </row>
    <row r="102" spans="1:36" ht="18" customHeight="1" thickBot="1" x14ac:dyDescent="0.2">
      <c r="A102" s="437"/>
      <c r="B102" s="440"/>
      <c r="C102" s="262" t="s">
        <v>32</v>
      </c>
      <c r="D102" s="349">
        <v>7</v>
      </c>
      <c r="E102" s="350" t="str">
        <f>LOOKUP($D102,登録順!$A$3:$A$16,登録順!$B$3:$B$16)</f>
        <v>ファイターズ</v>
      </c>
      <c r="F102" s="239" t="str">
        <f>LOOKUP($G102,登録順!$A$3:$A$16,登録順!$B$3:$B$16)</f>
        <v>くすのきナインズ</v>
      </c>
      <c r="G102" s="351">
        <v>2</v>
      </c>
      <c r="H102" s="352" t="e">
        <f>LOOKUP($I102,登録順!$A$3:$A$16,登録順!$B$3:$B$16)</f>
        <v>#N/A</v>
      </c>
      <c r="I102" s="325"/>
      <c r="J102" s="360"/>
      <c r="K102" s="369"/>
      <c r="L102" s="218"/>
      <c r="M102" s="314"/>
      <c r="N102" s="314"/>
      <c r="O102" s="316"/>
      <c r="P102" s="105"/>
      <c r="Q102" s="5"/>
      <c r="R102" s="5"/>
      <c r="S102" s="5"/>
      <c r="T102" s="5"/>
      <c r="U102" s="5"/>
      <c r="V102" s="5"/>
      <c r="W102" s="5"/>
      <c r="X102" s="5"/>
      <c r="Y102" s="5"/>
      <c r="Z102" s="5"/>
      <c r="AA102" s="5"/>
      <c r="AB102" s="5"/>
      <c r="AD102" s="5"/>
      <c r="AE102" s="5"/>
      <c r="AF102" s="5"/>
      <c r="AG102" s="5"/>
      <c r="AH102" s="5"/>
      <c r="AJ102" s="5"/>
    </row>
    <row r="103" spans="1:36" ht="18" customHeight="1" x14ac:dyDescent="0.15">
      <c r="A103" s="424">
        <f>A98+1</f>
        <v>21</v>
      </c>
      <c r="B103" s="444" t="s">
        <v>87</v>
      </c>
      <c r="C103" s="263" t="s">
        <v>28</v>
      </c>
      <c r="D103" s="89"/>
      <c r="E103" s="264" t="e">
        <f>LOOKUP($D103,登録順!$A$3:$A$16,登録順!$B$3:$B$16)</f>
        <v>#N/A</v>
      </c>
      <c r="F103" s="265" t="e">
        <f>LOOKUP($G103,登録順!$A$3:$A$16,登録順!$B$3:$B$16)</f>
        <v>#N/A</v>
      </c>
      <c r="G103" s="95"/>
      <c r="H103" s="112" t="e">
        <f>LOOKUP($I103,登録順!$A$3:$A$16,登録順!$B$3:$B$16)</f>
        <v>#N/A</v>
      </c>
      <c r="I103" s="266"/>
      <c r="J103" s="365"/>
      <c r="K103" s="367"/>
      <c r="L103" s="81"/>
      <c r="M103" s="81"/>
      <c r="N103" s="81"/>
      <c r="O103" s="317" t="str">
        <f>LOOKUP($P103,登録順!$A$3:$A$16,登録順!$B$3:$B$16)</f>
        <v>深大寺モータース</v>
      </c>
      <c r="P103" s="108">
        <v>12</v>
      </c>
      <c r="Q103" s="5"/>
      <c r="R103" s="5"/>
      <c r="S103" s="5"/>
      <c r="T103" s="5"/>
      <c r="U103" s="5"/>
      <c r="V103" s="5"/>
      <c r="W103" s="5"/>
      <c r="X103" s="5"/>
      <c r="Y103" s="5"/>
      <c r="Z103" s="5"/>
      <c r="AA103" s="5"/>
      <c r="AB103" s="5"/>
      <c r="AD103" s="5"/>
      <c r="AE103" s="5"/>
      <c r="AF103" s="5"/>
      <c r="AG103" s="5"/>
      <c r="AH103" s="5"/>
      <c r="AJ103" s="5"/>
    </row>
    <row r="104" spans="1:36" ht="18" customHeight="1" x14ac:dyDescent="0.15">
      <c r="A104" s="425"/>
      <c r="B104" s="439"/>
      <c r="C104" s="41" t="s">
        <v>29</v>
      </c>
      <c r="D104" s="90">
        <v>13</v>
      </c>
      <c r="E104" s="18" t="str">
        <f>LOOKUP($D104,登録順!$A$3:$A$16,登録順!$B$3:$B$16)</f>
        <v>影法師</v>
      </c>
      <c r="F104" s="19" t="str">
        <f>LOOKUP($G104,登録順!$A$3:$A$16,登録順!$B$3:$B$16)</f>
        <v>デビルス</v>
      </c>
      <c r="G104" s="99">
        <v>1</v>
      </c>
      <c r="H104" s="82" t="str">
        <f>LOOKUP($I104,登録順!$A$3:$A$16,登録順!$B$3:$B$16)</f>
        <v>アニマルズ</v>
      </c>
      <c r="I104" s="107">
        <v>9</v>
      </c>
      <c r="J104" s="359"/>
      <c r="K104" s="368"/>
      <c r="L104" s="35"/>
      <c r="M104" s="35"/>
      <c r="N104" s="35"/>
      <c r="O104" s="315"/>
      <c r="P104" s="104"/>
      <c r="Q104" s="5"/>
      <c r="R104" s="5"/>
      <c r="S104" s="5"/>
      <c r="T104" s="5"/>
      <c r="U104" s="5"/>
      <c r="V104" s="5"/>
      <c r="W104" s="5"/>
      <c r="X104" s="5"/>
      <c r="Y104" s="5"/>
      <c r="Z104" s="5"/>
      <c r="AA104" s="5"/>
      <c r="AB104" s="5"/>
      <c r="AD104" s="5"/>
      <c r="AE104" s="5"/>
      <c r="AF104" s="5"/>
      <c r="AG104" s="5"/>
      <c r="AH104" s="5"/>
      <c r="AJ104" s="5"/>
    </row>
    <row r="105" spans="1:36" ht="18" customHeight="1" x14ac:dyDescent="0.15">
      <c r="A105" s="425"/>
      <c r="B105" s="439"/>
      <c r="C105" s="41" t="s">
        <v>30</v>
      </c>
      <c r="D105" s="90">
        <v>4</v>
      </c>
      <c r="E105" s="18" t="str">
        <f>LOOKUP($D105,登録順!$A$3:$A$16,登録順!$B$3:$B$16)</f>
        <v>ＫＡＮＥＫＯ</v>
      </c>
      <c r="F105" s="19" t="str">
        <f>LOOKUP($G105,登録順!$A$3:$A$16,登録順!$B$3:$B$16)</f>
        <v>レンジャーズ</v>
      </c>
      <c r="G105" s="99">
        <v>6</v>
      </c>
      <c r="H105" s="82" t="str">
        <f>LOOKUP($I105,登録順!$A$3:$A$16,登録順!$B$3:$B$16)</f>
        <v>影法師</v>
      </c>
      <c r="I105" s="107">
        <v>13</v>
      </c>
      <c r="J105" s="359"/>
      <c r="K105" s="368"/>
      <c r="L105" s="35"/>
      <c r="M105" s="35"/>
      <c r="N105" s="35"/>
      <c r="O105" s="320"/>
      <c r="P105" s="104"/>
      <c r="Q105" s="5"/>
      <c r="R105" s="5"/>
      <c r="S105" s="5"/>
      <c r="T105" s="5"/>
      <c r="U105" s="5"/>
      <c r="V105" s="5"/>
      <c r="W105" s="5"/>
      <c r="X105" s="5"/>
      <c r="Y105" s="5"/>
      <c r="Z105" s="5"/>
      <c r="AA105" s="5"/>
      <c r="AB105" s="5"/>
      <c r="AD105" s="5"/>
      <c r="AE105" s="5"/>
      <c r="AF105" s="5"/>
      <c r="AG105" s="5"/>
      <c r="AH105" s="5"/>
      <c r="AJ105" s="5"/>
    </row>
    <row r="106" spans="1:36" ht="18" customHeight="1" x14ac:dyDescent="0.15">
      <c r="A106" s="425"/>
      <c r="B106" s="439"/>
      <c r="C106" s="41" t="s">
        <v>31</v>
      </c>
      <c r="D106" s="90">
        <v>9</v>
      </c>
      <c r="E106" s="18" t="str">
        <f>LOOKUP($D106,登録順!$A$3:$A$16,登録順!$B$3:$B$16)</f>
        <v>アニマルズ</v>
      </c>
      <c r="F106" s="19" t="str">
        <f>LOOKUP($G106,登録順!$A$3:$A$16,登録順!$B$3:$B$16)</f>
        <v>ファイターズ</v>
      </c>
      <c r="G106" s="96">
        <v>7</v>
      </c>
      <c r="H106" s="82" t="str">
        <f>LOOKUP($I106,登録順!$A$3:$A$16,登録順!$B$3:$B$16)</f>
        <v>オジャーズ</v>
      </c>
      <c r="I106" s="104">
        <v>3</v>
      </c>
      <c r="J106" s="359"/>
      <c r="K106" s="368"/>
      <c r="L106" s="35"/>
      <c r="M106" s="35"/>
      <c r="N106" s="35"/>
      <c r="O106" s="320"/>
      <c r="P106" s="104"/>
      <c r="Q106" s="5"/>
      <c r="R106" s="5"/>
      <c r="S106" s="5"/>
      <c r="T106" s="5"/>
      <c r="U106" s="5"/>
      <c r="V106" s="5"/>
      <c r="W106" s="5"/>
      <c r="X106" s="5"/>
      <c r="Y106" s="5"/>
      <c r="Z106" s="5"/>
      <c r="AA106" s="5"/>
      <c r="AB106" s="5"/>
      <c r="AD106" s="5"/>
      <c r="AE106" s="5"/>
      <c r="AF106" s="5"/>
      <c r="AG106" s="5"/>
      <c r="AH106" s="5"/>
      <c r="AJ106" s="5"/>
    </row>
    <row r="107" spans="1:36" ht="18" customHeight="1" x14ac:dyDescent="0.15">
      <c r="A107" s="426"/>
      <c r="B107" s="440"/>
      <c r="C107" s="44" t="s">
        <v>32</v>
      </c>
      <c r="D107" s="90">
        <v>10</v>
      </c>
      <c r="E107" s="23" t="str">
        <f>LOOKUP($D107,登録順!$A$3:$A$16,登録順!$B$3:$B$16)</f>
        <v>調布イーグルス</v>
      </c>
      <c r="F107" s="24" t="str">
        <f>LOOKUP($G107,登録順!$A$3:$A$16,登録順!$B$3:$B$16)</f>
        <v>オジャーズ</v>
      </c>
      <c r="G107" s="96">
        <v>3</v>
      </c>
      <c r="H107" s="84" t="str">
        <f>LOOKUP($I107,登録順!$A$3:$A$16,登録順!$B$3:$B$16)</f>
        <v>レンジャーズ</v>
      </c>
      <c r="I107" s="104">
        <v>6</v>
      </c>
      <c r="J107" s="362"/>
      <c r="K107" s="371"/>
      <c r="L107" s="58"/>
      <c r="M107" s="58"/>
      <c r="N107" s="58"/>
      <c r="O107" s="322"/>
      <c r="P107" s="105"/>
      <c r="Q107" s="5"/>
      <c r="R107" s="5"/>
      <c r="S107" s="5"/>
      <c r="T107" s="5"/>
      <c r="U107" s="5"/>
      <c r="V107" s="5"/>
      <c r="W107" s="5"/>
      <c r="X107" s="5"/>
      <c r="Y107" s="5"/>
      <c r="Z107" s="5"/>
      <c r="AA107" s="5"/>
      <c r="AB107" s="5"/>
      <c r="AD107" s="5"/>
      <c r="AE107" s="5"/>
      <c r="AF107" s="5"/>
      <c r="AG107" s="5"/>
      <c r="AH107" s="5"/>
      <c r="AJ107" s="5"/>
    </row>
    <row r="108" spans="1:36" ht="18" customHeight="1" x14ac:dyDescent="0.15">
      <c r="A108" s="430">
        <f>A103+1</f>
        <v>22</v>
      </c>
      <c r="B108" s="438" t="s">
        <v>88</v>
      </c>
      <c r="C108" s="47" t="s">
        <v>28</v>
      </c>
      <c r="D108" s="92"/>
      <c r="E108" s="13" t="e">
        <f>LOOKUP($D108,登録順!$A$3:$A$16,登録順!$B$3:$B$16)</f>
        <v>#N/A</v>
      </c>
      <c r="F108" s="14" t="e">
        <f>LOOKUP($G108,登録順!$A$3:$A$16,登録順!$B$3:$B$16)</f>
        <v>#N/A</v>
      </c>
      <c r="G108" s="98"/>
      <c r="H108" s="83" t="e">
        <f>LOOKUP($I108,登録順!$A$3:$A$16,登録順!$B$3:$B$16)</f>
        <v>#N/A</v>
      </c>
      <c r="I108" s="106"/>
      <c r="J108" s="361"/>
      <c r="K108" s="370"/>
      <c r="L108" s="34"/>
      <c r="M108" s="34"/>
      <c r="N108" s="34"/>
      <c r="O108" s="269" t="str">
        <f>LOOKUP($P108,登録順!$A$3:$A$16,登録順!$B$3:$B$16)</f>
        <v>ファイターズ</v>
      </c>
      <c r="P108" s="108">
        <v>7</v>
      </c>
      <c r="Q108" s="5"/>
      <c r="R108" s="5"/>
      <c r="S108" s="5"/>
      <c r="T108" s="5"/>
      <c r="U108" s="5"/>
      <c r="V108" s="5"/>
      <c r="W108" s="5"/>
      <c r="X108" s="5"/>
      <c r="Y108" s="5"/>
      <c r="Z108" s="5"/>
      <c r="AA108" s="5"/>
      <c r="AB108" s="5"/>
      <c r="AD108" s="5"/>
      <c r="AE108" s="5"/>
      <c r="AF108" s="5"/>
      <c r="AG108" s="5"/>
      <c r="AH108" s="5"/>
      <c r="AJ108" s="5"/>
    </row>
    <row r="109" spans="1:36" ht="18" customHeight="1" x14ac:dyDescent="0.15">
      <c r="A109" s="425"/>
      <c r="B109" s="439"/>
      <c r="C109" s="41" t="s">
        <v>29</v>
      </c>
      <c r="D109" s="90">
        <v>12</v>
      </c>
      <c r="E109" s="18" t="str">
        <f>LOOKUP($D109,登録順!$A$3:$A$16,登録順!$B$3:$B$16)</f>
        <v>深大寺モータース</v>
      </c>
      <c r="F109" s="19" t="str">
        <f>LOOKUP($G109,登録順!$A$3:$A$16,登録順!$B$3:$B$16)</f>
        <v>ＫＡＮＥＫＯ</v>
      </c>
      <c r="G109" s="96">
        <v>4</v>
      </c>
      <c r="H109" s="82" t="str">
        <f>LOOKUP($I109,登録順!$A$3:$A$16,登録順!$B$3:$B$16)</f>
        <v>薬師</v>
      </c>
      <c r="I109" s="107">
        <v>8</v>
      </c>
      <c r="J109" s="359"/>
      <c r="K109" s="368"/>
      <c r="L109" s="35"/>
      <c r="M109" s="35"/>
      <c r="N109" s="35"/>
      <c r="O109" s="320"/>
      <c r="P109" s="104"/>
      <c r="Q109" s="5"/>
      <c r="R109" s="5"/>
      <c r="S109" s="5"/>
      <c r="T109" s="5"/>
      <c r="U109" s="5"/>
      <c r="V109" s="5"/>
      <c r="W109" s="5"/>
      <c r="X109" s="5"/>
      <c r="Y109" s="5"/>
      <c r="Z109" s="5"/>
      <c r="AA109" s="5"/>
      <c r="AB109" s="5"/>
      <c r="AD109" s="5"/>
      <c r="AE109" s="5"/>
      <c r="AF109" s="5"/>
      <c r="AG109" s="5"/>
      <c r="AH109" s="5"/>
      <c r="AJ109" s="5"/>
    </row>
    <row r="110" spans="1:36" ht="18" customHeight="1" x14ac:dyDescent="0.15">
      <c r="A110" s="425"/>
      <c r="B110" s="439"/>
      <c r="C110" s="41" t="s">
        <v>30</v>
      </c>
      <c r="D110" s="90">
        <v>11</v>
      </c>
      <c r="E110" s="18" t="str">
        <f>LOOKUP($D110,登録順!$A$3:$A$16,登録順!$B$3:$B$16)</f>
        <v>東京アローズ</v>
      </c>
      <c r="F110" s="19" t="str">
        <f>LOOKUP($G110,登録順!$A$3:$A$16,登録順!$B$3:$B$16)</f>
        <v>トータース</v>
      </c>
      <c r="G110" s="99">
        <v>5</v>
      </c>
      <c r="H110" s="82" t="str">
        <f>LOOKUP($I110,登録順!$A$3:$A$16,登録順!$B$3:$B$16)</f>
        <v>東京アローズ</v>
      </c>
      <c r="I110" s="107">
        <v>11</v>
      </c>
      <c r="J110" s="359"/>
      <c r="K110" s="368"/>
      <c r="L110" s="35"/>
      <c r="M110" s="35"/>
      <c r="N110" s="35"/>
      <c r="O110" s="320"/>
      <c r="P110" s="104"/>
      <c r="Q110" s="5"/>
      <c r="R110" s="5"/>
      <c r="S110" s="5"/>
      <c r="T110" s="5"/>
      <c r="U110" s="5"/>
      <c r="V110" s="5"/>
      <c r="W110" s="5"/>
      <c r="X110" s="5"/>
      <c r="Y110" s="5"/>
      <c r="Z110" s="5"/>
      <c r="AA110" s="5"/>
      <c r="AB110" s="5"/>
      <c r="AD110" s="5"/>
      <c r="AE110" s="5"/>
      <c r="AF110" s="5"/>
      <c r="AG110" s="5"/>
      <c r="AH110" s="5"/>
      <c r="AJ110" s="5"/>
    </row>
    <row r="111" spans="1:36" ht="18" customHeight="1" x14ac:dyDescent="0.15">
      <c r="A111" s="425"/>
      <c r="B111" s="439"/>
      <c r="C111" s="41" t="s">
        <v>31</v>
      </c>
      <c r="D111" s="90">
        <v>1</v>
      </c>
      <c r="E111" s="18" t="str">
        <f>LOOKUP($D111,登録順!$A$3:$A$16,登録順!$B$3:$B$16)</f>
        <v>デビルス</v>
      </c>
      <c r="F111" s="19" t="str">
        <f>LOOKUP($G111,登録順!$A$3:$A$16,登録順!$B$3:$B$16)</f>
        <v>アニマルズ</v>
      </c>
      <c r="G111" s="96">
        <v>9</v>
      </c>
      <c r="H111" s="82" t="str">
        <f>LOOKUP($I111,登録順!$A$3:$A$16,登録順!$B$3:$B$16)</f>
        <v>くすのきナインズ</v>
      </c>
      <c r="I111" s="104">
        <v>2</v>
      </c>
      <c r="J111" s="359"/>
      <c r="K111" s="368"/>
      <c r="L111" s="35"/>
      <c r="M111" s="35"/>
      <c r="N111" s="35"/>
      <c r="O111" s="320"/>
      <c r="P111" s="104"/>
      <c r="Q111" s="5"/>
      <c r="R111" s="5"/>
      <c r="S111" s="5"/>
      <c r="T111" s="5"/>
      <c r="U111" s="5"/>
      <c r="V111" s="5"/>
      <c r="W111" s="5"/>
      <c r="X111" s="5"/>
      <c r="Y111" s="5"/>
      <c r="Z111" s="5"/>
      <c r="AA111" s="5"/>
      <c r="AB111" s="5"/>
      <c r="AD111" s="5"/>
      <c r="AE111" s="5"/>
      <c r="AF111" s="5"/>
      <c r="AG111" s="5"/>
      <c r="AH111" s="5"/>
      <c r="AJ111" s="5"/>
    </row>
    <row r="112" spans="1:36" ht="18" customHeight="1" x14ac:dyDescent="0.15">
      <c r="A112" s="426"/>
      <c r="B112" s="440"/>
      <c r="C112" s="44" t="s">
        <v>32</v>
      </c>
      <c r="D112" s="91">
        <v>2</v>
      </c>
      <c r="E112" s="23" t="str">
        <f>LOOKUP($D112,登録順!$A$3:$A$16,登録順!$B$3:$B$16)</f>
        <v>くすのきナインズ</v>
      </c>
      <c r="F112" s="24" t="str">
        <f>LOOKUP($G112,登録順!$A$3:$A$16,登録順!$B$3:$B$16)</f>
        <v>薬師</v>
      </c>
      <c r="G112" s="97">
        <v>8</v>
      </c>
      <c r="H112" s="84" t="str">
        <f>LOOKUP($I112,登録順!$A$3:$A$16,登録順!$B$3:$B$16)</f>
        <v>トータース</v>
      </c>
      <c r="I112" s="104">
        <v>5</v>
      </c>
      <c r="J112" s="362"/>
      <c r="K112" s="371"/>
      <c r="L112" s="58"/>
      <c r="M112" s="58"/>
      <c r="N112" s="58"/>
      <c r="O112" s="322"/>
      <c r="P112" s="105"/>
      <c r="Q112" s="5"/>
      <c r="R112" s="5"/>
      <c r="S112" s="5"/>
      <c r="T112" s="5"/>
      <c r="U112" s="5"/>
      <c r="V112" s="5"/>
      <c r="W112" s="5"/>
      <c r="X112" s="5"/>
      <c r="Y112" s="5"/>
      <c r="Z112" s="5"/>
      <c r="AA112" s="5"/>
      <c r="AB112" s="5"/>
      <c r="AD112" s="5"/>
      <c r="AE112" s="5"/>
      <c r="AF112" s="5"/>
      <c r="AG112" s="5"/>
      <c r="AH112" s="5"/>
      <c r="AJ112" s="5"/>
    </row>
    <row r="113" spans="1:36" ht="18" customHeight="1" x14ac:dyDescent="0.15">
      <c r="A113" s="430">
        <f>A108+1</f>
        <v>23</v>
      </c>
      <c r="B113" s="438" t="s">
        <v>89</v>
      </c>
      <c r="C113" s="47" t="s">
        <v>28</v>
      </c>
      <c r="D113" s="92"/>
      <c r="E113" s="13" t="e">
        <f>LOOKUP($D113,登録順!$A$3:$A$16,登録順!$B$3:$B$16)</f>
        <v>#N/A</v>
      </c>
      <c r="F113" s="14" t="e">
        <f>LOOKUP($G113,登録順!$A$3:$A$16,登録順!$B$3:$B$16)</f>
        <v>#N/A</v>
      </c>
      <c r="G113" s="96"/>
      <c r="H113" s="83" t="e">
        <f>LOOKUP($I113,登録順!$A$3:$A$16,登録順!$B$3:$B$16)</f>
        <v>#N/A</v>
      </c>
      <c r="I113" s="106"/>
      <c r="J113" s="361"/>
      <c r="K113" s="370"/>
      <c r="L113" s="34"/>
      <c r="M113" s="34"/>
      <c r="N113" s="34"/>
      <c r="O113" s="269" t="str">
        <f>LOOKUP($P113,登録順!$A$3:$A$16,登録順!$B$3:$B$16)</f>
        <v>トータース</v>
      </c>
      <c r="P113" s="108">
        <v>5</v>
      </c>
      <c r="Q113" s="5"/>
      <c r="R113" s="5"/>
      <c r="S113" s="5"/>
      <c r="T113" s="5"/>
      <c r="U113" s="5"/>
      <c r="V113" s="5"/>
      <c r="W113" s="5"/>
      <c r="X113" s="5"/>
      <c r="Y113" s="5"/>
      <c r="Z113" s="5"/>
      <c r="AA113" s="5"/>
      <c r="AB113" s="5"/>
      <c r="AD113" s="5"/>
      <c r="AE113" s="5"/>
      <c r="AF113" s="5"/>
      <c r="AG113" s="5"/>
      <c r="AH113" s="5"/>
      <c r="AJ113" s="5"/>
    </row>
    <row r="114" spans="1:36" ht="18" customHeight="1" x14ac:dyDescent="0.15">
      <c r="A114" s="425"/>
      <c r="B114" s="439"/>
      <c r="C114" s="41" t="s">
        <v>29</v>
      </c>
      <c r="D114" s="93">
        <v>10</v>
      </c>
      <c r="E114" s="18" t="str">
        <f>LOOKUP($D114,登録順!$A$3:$A$16,登録順!$B$3:$B$16)</f>
        <v>調布イーグルス</v>
      </c>
      <c r="F114" s="19" t="str">
        <f>LOOKUP($G114,登録順!$A$3:$A$16,登録順!$B$3:$B$16)</f>
        <v>影法師</v>
      </c>
      <c r="G114" s="96">
        <v>13</v>
      </c>
      <c r="H114" s="82" t="str">
        <f>LOOKUP($I114,登録順!$A$3:$A$16,登録順!$B$3:$B$16)</f>
        <v>ＫＡＮＥＫＯ</v>
      </c>
      <c r="I114" s="107">
        <v>4</v>
      </c>
      <c r="J114" s="359"/>
      <c r="K114" s="368"/>
      <c r="L114" s="35"/>
      <c r="M114" s="35"/>
      <c r="N114" s="35"/>
      <c r="O114" s="320"/>
      <c r="P114" s="104"/>
      <c r="Q114" s="5"/>
      <c r="R114" s="5"/>
      <c r="S114" s="5"/>
      <c r="T114" s="5"/>
      <c r="U114" s="5"/>
      <c r="V114" s="5"/>
      <c r="W114" s="5"/>
      <c r="X114" s="5"/>
      <c r="Y114" s="5"/>
      <c r="Z114" s="5"/>
      <c r="AA114" s="5"/>
      <c r="AB114" s="5"/>
      <c r="AD114" s="5"/>
      <c r="AE114" s="5"/>
      <c r="AF114" s="5"/>
      <c r="AG114" s="5"/>
      <c r="AH114" s="5"/>
      <c r="AJ114" s="5"/>
    </row>
    <row r="115" spans="1:36" ht="18" customHeight="1" x14ac:dyDescent="0.15">
      <c r="A115" s="425"/>
      <c r="B115" s="439"/>
      <c r="C115" s="41" t="s">
        <v>30</v>
      </c>
      <c r="D115" s="90">
        <v>9</v>
      </c>
      <c r="E115" s="18" t="str">
        <f>LOOKUP($D115,登録順!$A$3:$A$16,登録順!$B$3:$B$16)</f>
        <v>アニマルズ</v>
      </c>
      <c r="F115" s="19" t="str">
        <f>LOOKUP($G115,登録順!$A$3:$A$16,登録順!$B$3:$B$16)</f>
        <v>くすのきナインズ</v>
      </c>
      <c r="G115" s="96">
        <v>2</v>
      </c>
      <c r="H115" s="82" t="str">
        <f>LOOKUP($I115,登録順!$A$3:$A$16,登録順!$B$3:$B$16)</f>
        <v>薬師</v>
      </c>
      <c r="I115" s="107">
        <v>8</v>
      </c>
      <c r="J115" s="359"/>
      <c r="K115" s="368"/>
      <c r="L115" s="35"/>
      <c r="M115" s="35"/>
      <c r="N115" s="35"/>
      <c r="O115" s="320"/>
      <c r="P115" s="104"/>
      <c r="Q115" s="5"/>
      <c r="R115" s="5"/>
      <c r="S115" s="5"/>
      <c r="T115" s="5"/>
      <c r="U115" s="5"/>
      <c r="V115" s="5"/>
      <c r="W115" s="5"/>
      <c r="X115" s="5"/>
      <c r="Y115" s="5"/>
      <c r="Z115" s="5"/>
      <c r="AA115" s="5"/>
      <c r="AB115" s="5"/>
      <c r="AD115" s="5"/>
      <c r="AE115" s="5"/>
      <c r="AF115" s="5"/>
      <c r="AG115" s="5"/>
      <c r="AH115" s="5"/>
      <c r="AJ115" s="5"/>
    </row>
    <row r="116" spans="1:36" ht="18" customHeight="1" x14ac:dyDescent="0.15">
      <c r="A116" s="425"/>
      <c r="B116" s="439"/>
      <c r="C116" s="41" t="s">
        <v>31</v>
      </c>
      <c r="D116" s="90">
        <v>3</v>
      </c>
      <c r="E116" s="18" t="str">
        <f>LOOKUP($D116,登録順!$A$3:$A$16,登録順!$B$3:$B$16)</f>
        <v>オジャーズ</v>
      </c>
      <c r="F116" s="19" t="str">
        <f>LOOKUP($G116,登録順!$A$3:$A$16,登録順!$B$3:$B$16)</f>
        <v>ファイターズ</v>
      </c>
      <c r="G116" s="96">
        <v>7</v>
      </c>
      <c r="H116" s="82" t="str">
        <f>LOOKUP($I116,登録順!$A$3:$A$16,登録順!$B$3:$B$16)</f>
        <v>東京アローズ</v>
      </c>
      <c r="I116" s="104">
        <v>11</v>
      </c>
      <c r="J116" s="359"/>
      <c r="K116" s="368"/>
      <c r="L116" s="35"/>
      <c r="M116" s="35"/>
      <c r="N116" s="35"/>
      <c r="O116" s="320"/>
      <c r="P116" s="104"/>
      <c r="Q116" s="5"/>
      <c r="R116" s="5"/>
      <c r="S116" s="5"/>
      <c r="T116" s="5"/>
      <c r="U116" s="5"/>
      <c r="V116" s="5"/>
      <c r="W116" s="5"/>
      <c r="X116" s="5"/>
      <c r="Y116" s="5"/>
      <c r="Z116" s="5"/>
      <c r="AA116" s="5"/>
      <c r="AB116" s="5"/>
      <c r="AD116" s="5"/>
      <c r="AE116" s="5"/>
      <c r="AF116" s="5"/>
      <c r="AG116" s="5"/>
      <c r="AH116" s="5"/>
      <c r="AJ116" s="5"/>
    </row>
    <row r="117" spans="1:36" ht="18" customHeight="1" x14ac:dyDescent="0.15">
      <c r="A117" s="426"/>
      <c r="B117" s="440"/>
      <c r="C117" s="44" t="s">
        <v>32</v>
      </c>
      <c r="D117" s="90">
        <v>6</v>
      </c>
      <c r="E117" s="23" t="str">
        <f>LOOKUP($D117,登録順!$A$3:$A$16,登録順!$B$3:$B$16)</f>
        <v>レンジャーズ</v>
      </c>
      <c r="F117" s="24" t="str">
        <f>LOOKUP($G117,登録順!$A$3:$A$16,登録順!$B$3:$B$16)</f>
        <v>深大寺モータース</v>
      </c>
      <c r="G117" s="96">
        <v>12</v>
      </c>
      <c r="H117" s="84" t="str">
        <f>LOOKUP($I117,登録順!$A$3:$A$16,登録順!$B$3:$B$16)</f>
        <v>デビルス</v>
      </c>
      <c r="I117" s="104">
        <v>1</v>
      </c>
      <c r="J117" s="362"/>
      <c r="K117" s="371"/>
      <c r="L117" s="58"/>
      <c r="M117" s="58"/>
      <c r="N117" s="58"/>
      <c r="O117" s="322"/>
      <c r="P117" s="105"/>
      <c r="Q117" s="5"/>
      <c r="R117" s="5"/>
      <c r="S117" s="5"/>
      <c r="T117" s="5"/>
      <c r="U117" s="5"/>
      <c r="V117" s="5"/>
      <c r="W117" s="5"/>
      <c r="X117" s="5"/>
      <c r="Y117" s="5"/>
      <c r="Z117" s="5"/>
      <c r="AA117" s="5"/>
      <c r="AB117" s="5"/>
      <c r="AD117" s="5"/>
      <c r="AE117" s="5"/>
      <c r="AF117" s="5"/>
      <c r="AG117" s="5"/>
      <c r="AH117" s="5"/>
      <c r="AJ117" s="5"/>
    </row>
    <row r="118" spans="1:36" ht="18" customHeight="1" x14ac:dyDescent="0.15">
      <c r="A118" s="430">
        <f>A113+1</f>
        <v>24</v>
      </c>
      <c r="B118" s="438" t="s">
        <v>90</v>
      </c>
      <c r="C118" s="47" t="s">
        <v>28</v>
      </c>
      <c r="D118" s="92"/>
      <c r="E118" s="13" t="e">
        <f>LOOKUP($D118,登録順!$A$3:$A$16,登録順!$B$3:$B$16)</f>
        <v>#N/A</v>
      </c>
      <c r="F118" s="14" t="e">
        <f>LOOKUP($G118,登録順!$A$3:$A$16,登録順!$B$3:$B$16)</f>
        <v>#N/A</v>
      </c>
      <c r="G118" s="100"/>
      <c r="H118" s="83" t="e">
        <f>LOOKUP($I118,登録順!$A$3:$A$16,登録順!$B$3:$B$16)</f>
        <v>#N/A</v>
      </c>
      <c r="I118" s="106"/>
      <c r="J118" s="361"/>
      <c r="K118" s="370"/>
      <c r="L118" s="34"/>
      <c r="M118" s="34"/>
      <c r="N118" s="34"/>
      <c r="O118" s="269" t="e">
        <f>LOOKUP($P118,登録順!$A$3:$A$16,登録順!$B$3:$B$16)</f>
        <v>#N/A</v>
      </c>
      <c r="P118" s="108"/>
      <c r="Q118" s="5"/>
      <c r="R118" s="5"/>
      <c r="S118" s="5"/>
      <c r="T118" s="5"/>
      <c r="U118" s="5"/>
      <c r="V118" s="5"/>
      <c r="W118" s="5"/>
      <c r="X118" s="5"/>
      <c r="Y118" s="5"/>
      <c r="Z118" s="5"/>
      <c r="AA118" s="5"/>
      <c r="AB118" s="5"/>
      <c r="AD118" s="5"/>
      <c r="AE118" s="5"/>
      <c r="AF118" s="5"/>
      <c r="AG118" s="5"/>
      <c r="AH118" s="5"/>
      <c r="AJ118" s="5"/>
    </row>
    <row r="119" spans="1:36" ht="18" customHeight="1" x14ac:dyDescent="0.15">
      <c r="A119" s="425"/>
      <c r="B119" s="439"/>
      <c r="C119" s="41" t="s">
        <v>29</v>
      </c>
      <c r="D119" s="93">
        <v>3</v>
      </c>
      <c r="E119" s="18" t="str">
        <f>LOOKUP($D119,登録順!$A$3:$A$16,登録順!$B$3:$B$16)</f>
        <v>オジャーズ</v>
      </c>
      <c r="F119" s="19" t="str">
        <f>LOOKUP($G119,登録順!$A$3:$A$16,登録順!$B$3:$B$16)</f>
        <v>レンジャーズ</v>
      </c>
      <c r="G119" s="96">
        <v>6</v>
      </c>
      <c r="H119" s="82" t="str">
        <f>LOOKUP($I119,登録順!$A$3:$A$16,登録順!$B$3:$B$16)</f>
        <v>調布イーグルス</v>
      </c>
      <c r="I119" s="107">
        <v>10</v>
      </c>
      <c r="J119" s="359"/>
      <c r="K119" s="368"/>
      <c r="L119" s="35"/>
      <c r="M119" s="35"/>
      <c r="N119" s="35"/>
      <c r="O119" s="320"/>
      <c r="P119" s="104"/>
      <c r="Q119" s="5"/>
      <c r="R119" s="5"/>
      <c r="S119" s="5"/>
      <c r="T119" s="5"/>
      <c r="U119" s="5"/>
      <c r="V119" s="5"/>
      <c r="W119" s="5"/>
      <c r="X119" s="5"/>
      <c r="Y119" s="5"/>
      <c r="Z119" s="5"/>
      <c r="AA119" s="5"/>
      <c r="AB119" s="5"/>
      <c r="AD119" s="5"/>
      <c r="AE119" s="5"/>
      <c r="AF119" s="5"/>
      <c r="AG119" s="5"/>
      <c r="AH119" s="5"/>
      <c r="AJ119" s="5"/>
    </row>
    <row r="120" spans="1:36" ht="18" customHeight="1" x14ac:dyDescent="0.15">
      <c r="A120" s="425"/>
      <c r="B120" s="439"/>
      <c r="C120" s="41" t="s">
        <v>30</v>
      </c>
      <c r="D120" s="93">
        <v>13</v>
      </c>
      <c r="E120" s="18" t="str">
        <f>LOOKUP($D120,登録順!$A$3:$A$16,登録順!$B$3:$B$16)</f>
        <v>影法師</v>
      </c>
      <c r="F120" s="19" t="str">
        <f>LOOKUP($G120,登録順!$A$3:$A$16,登録順!$B$3:$B$16)</f>
        <v>アニマルズ</v>
      </c>
      <c r="G120" s="96">
        <v>9</v>
      </c>
      <c r="H120" s="82" t="str">
        <f>LOOKUP($I120,登録順!$A$3:$A$16,登録順!$B$3:$B$16)</f>
        <v>影法師</v>
      </c>
      <c r="I120" s="107">
        <v>13</v>
      </c>
      <c r="J120" s="359"/>
      <c r="K120" s="368"/>
      <c r="L120" s="35"/>
      <c r="M120" s="35"/>
      <c r="N120" s="35"/>
      <c r="O120" s="320"/>
      <c r="P120" s="104"/>
      <c r="Q120" s="5"/>
      <c r="R120" s="5"/>
      <c r="S120" s="5"/>
      <c r="T120" s="5"/>
      <c r="U120" s="5"/>
      <c r="V120" s="5"/>
      <c r="W120" s="5"/>
      <c r="X120" s="5"/>
      <c r="Y120" s="5"/>
      <c r="Z120" s="5"/>
      <c r="AA120" s="5"/>
      <c r="AB120" s="5"/>
      <c r="AD120" s="5"/>
      <c r="AE120" s="5"/>
      <c r="AF120" s="5"/>
      <c r="AG120" s="5"/>
      <c r="AH120" s="5"/>
      <c r="AJ120" s="5"/>
    </row>
    <row r="121" spans="1:36" ht="18" customHeight="1" x14ac:dyDescent="0.15">
      <c r="A121" s="425"/>
      <c r="B121" s="439"/>
      <c r="C121" s="41" t="s">
        <v>31</v>
      </c>
      <c r="D121" s="90"/>
      <c r="E121" s="18" t="e">
        <f>LOOKUP($D121,登録順!$A$3:$A$16,登録順!$B$3:$B$16)</f>
        <v>#N/A</v>
      </c>
      <c r="F121" s="19" t="e">
        <f>LOOKUP($G121,登録順!$A$3:$A$16,登録順!$B$3:$B$16)</f>
        <v>#N/A</v>
      </c>
      <c r="G121" s="99"/>
      <c r="H121" s="82" t="e">
        <f>LOOKUP($I121,登録順!$A$3:$A$16,登録順!$B$3:$B$16)</f>
        <v>#N/A</v>
      </c>
      <c r="I121" s="107"/>
      <c r="J121" s="359"/>
      <c r="K121" s="368"/>
      <c r="L121" s="35"/>
      <c r="M121" s="35"/>
      <c r="N121" s="35"/>
      <c r="O121" s="320"/>
      <c r="P121" s="104"/>
      <c r="Q121" s="5"/>
      <c r="R121" s="5"/>
      <c r="S121" s="5"/>
      <c r="T121" s="5"/>
      <c r="U121" s="5"/>
      <c r="V121" s="5"/>
      <c r="W121" s="5"/>
      <c r="X121" s="5"/>
      <c r="Y121" s="5"/>
      <c r="Z121" s="5"/>
      <c r="AA121" s="5"/>
      <c r="AB121" s="5"/>
      <c r="AD121" s="5"/>
      <c r="AE121" s="5"/>
      <c r="AF121" s="5"/>
      <c r="AG121" s="5"/>
      <c r="AH121" s="5"/>
      <c r="AJ121" s="5"/>
    </row>
    <row r="122" spans="1:36" ht="18" customHeight="1" x14ac:dyDescent="0.15">
      <c r="A122" s="426"/>
      <c r="B122" s="440"/>
      <c r="C122" s="44" t="s">
        <v>32</v>
      </c>
      <c r="D122" s="91"/>
      <c r="E122" s="23" t="e">
        <f>LOOKUP($D122,登録順!$A$3:$A$16,登録順!$B$3:$B$16)</f>
        <v>#N/A</v>
      </c>
      <c r="F122" s="24" t="e">
        <f>LOOKUP($G122,登録順!$A$3:$A$16,登録順!$B$3:$B$16)</f>
        <v>#N/A</v>
      </c>
      <c r="G122" s="101"/>
      <c r="H122" s="84" t="e">
        <f>LOOKUP($I122,登録順!$A$3:$A$16,登録順!$B$3:$B$16)</f>
        <v>#N/A</v>
      </c>
      <c r="I122" s="105"/>
      <c r="J122" s="362"/>
      <c r="K122" s="371"/>
      <c r="L122" s="58"/>
      <c r="M122" s="58"/>
      <c r="N122" s="58"/>
      <c r="O122" s="322"/>
      <c r="P122" s="105"/>
      <c r="Q122" s="5"/>
      <c r="R122" s="5"/>
      <c r="S122" s="5"/>
      <c r="T122" s="5"/>
      <c r="U122" s="5"/>
      <c r="V122" s="5"/>
      <c r="W122" s="5"/>
      <c r="X122" s="5"/>
      <c r="Y122" s="5"/>
      <c r="Z122" s="5"/>
      <c r="AA122" s="5"/>
      <c r="AB122" s="5"/>
      <c r="AD122" s="5"/>
      <c r="AE122" s="5"/>
      <c r="AF122" s="5"/>
      <c r="AG122" s="5"/>
      <c r="AH122" s="5"/>
      <c r="AJ122" s="5"/>
    </row>
    <row r="123" spans="1:36" ht="18" customHeight="1" x14ac:dyDescent="0.15">
      <c r="A123" s="430">
        <f>A118+1</f>
        <v>25</v>
      </c>
      <c r="B123" s="438" t="s">
        <v>91</v>
      </c>
      <c r="C123" s="47" t="s">
        <v>28</v>
      </c>
      <c r="D123" s="92"/>
      <c r="E123" s="13" t="e">
        <f>LOOKUP($D123,登録順!$A$3:$A$16,登録順!$B$3:$B$16)</f>
        <v>#N/A</v>
      </c>
      <c r="F123" s="14" t="e">
        <f>LOOKUP($G123,登録順!$A$3:$A$16,登録順!$B$3:$B$16)</f>
        <v>#N/A</v>
      </c>
      <c r="G123" s="100"/>
      <c r="H123" s="83" t="e">
        <f>LOOKUP($I123,登録順!$A$3:$A$16,登録順!$B$3:$B$16)</f>
        <v>#N/A</v>
      </c>
      <c r="I123" s="106"/>
      <c r="J123" s="361"/>
      <c r="K123" s="370"/>
      <c r="L123" s="34"/>
      <c r="M123" s="34"/>
      <c r="N123" s="34"/>
      <c r="O123" s="269" t="e">
        <f>LOOKUP($P123,登録順!$A$3:$A$16,登録順!$B$3:$B$16)</f>
        <v>#N/A</v>
      </c>
      <c r="P123" s="108"/>
      <c r="Q123" s="5"/>
      <c r="R123" s="5"/>
      <c r="S123" s="5"/>
      <c r="T123" s="5"/>
      <c r="U123" s="5"/>
      <c r="V123" s="5"/>
      <c r="W123" s="5"/>
      <c r="X123" s="5"/>
      <c r="Y123" s="5"/>
      <c r="Z123" s="5"/>
      <c r="AA123" s="5"/>
      <c r="AB123" s="5"/>
      <c r="AD123" s="5"/>
      <c r="AE123" s="5"/>
      <c r="AF123" s="5"/>
      <c r="AG123" s="5"/>
      <c r="AH123" s="5"/>
      <c r="AJ123" s="5"/>
    </row>
    <row r="124" spans="1:36" ht="18" customHeight="1" x14ac:dyDescent="0.15">
      <c r="A124" s="425"/>
      <c r="B124" s="439"/>
      <c r="C124" s="41" t="s">
        <v>29</v>
      </c>
      <c r="D124" s="90"/>
      <c r="E124" s="18" t="e">
        <f>LOOKUP($D124,登録順!$A$3:$A$16,登録順!$B$3:$B$16)</f>
        <v>#N/A</v>
      </c>
      <c r="F124" s="19" t="e">
        <f>LOOKUP($G124,登録順!$A$3:$A$16,登録順!$B$3:$B$16)</f>
        <v>#N/A</v>
      </c>
      <c r="G124" s="96"/>
      <c r="H124" s="82" t="e">
        <f>LOOKUP($I124,登録順!$A$3:$A$16,登録順!$B$3:$B$16)</f>
        <v>#N/A</v>
      </c>
      <c r="I124" s="107"/>
      <c r="J124" s="359"/>
      <c r="K124" s="368"/>
      <c r="L124" s="35"/>
      <c r="M124" s="35"/>
      <c r="N124" s="35"/>
      <c r="O124" s="320"/>
      <c r="P124" s="104"/>
      <c r="Q124" s="5"/>
      <c r="R124" s="5"/>
      <c r="S124" s="5"/>
      <c r="T124" s="5"/>
      <c r="U124" s="5"/>
      <c r="V124" s="5"/>
      <c r="W124" s="5"/>
      <c r="X124" s="5"/>
      <c r="Y124" s="5"/>
      <c r="Z124" s="5"/>
      <c r="AA124" s="5"/>
      <c r="AB124" s="5"/>
      <c r="AD124" s="5"/>
      <c r="AE124" s="5"/>
      <c r="AF124" s="5"/>
      <c r="AG124" s="5"/>
      <c r="AH124" s="5"/>
      <c r="AJ124" s="5"/>
    </row>
    <row r="125" spans="1:36" ht="18" customHeight="1" x14ac:dyDescent="0.15">
      <c r="A125" s="425"/>
      <c r="B125" s="439"/>
      <c r="C125" s="41" t="s">
        <v>30</v>
      </c>
      <c r="D125" s="93"/>
      <c r="E125" s="18" t="e">
        <f>LOOKUP($D125,登録順!$A$3:$A$16,登録順!$B$3:$B$16)</f>
        <v>#N/A</v>
      </c>
      <c r="F125" s="19" t="e">
        <f>LOOKUP($G125,登録順!$A$3:$A$16,登録順!$B$3:$B$16)</f>
        <v>#N/A</v>
      </c>
      <c r="G125" s="96"/>
      <c r="H125" s="82" t="e">
        <f>LOOKUP($I125,登録順!$A$3:$A$16,登録順!$B$3:$B$16)</f>
        <v>#N/A</v>
      </c>
      <c r="I125" s="107"/>
      <c r="J125" s="359"/>
      <c r="K125" s="368"/>
      <c r="L125" s="35"/>
      <c r="M125" s="35"/>
      <c r="N125" s="35"/>
      <c r="O125" s="320"/>
      <c r="P125" s="104"/>
      <c r="Q125" s="5"/>
      <c r="R125" s="5"/>
      <c r="S125" s="5"/>
      <c r="T125" s="5"/>
      <c r="U125" s="5"/>
      <c r="V125" s="5"/>
      <c r="W125" s="5"/>
      <c r="X125" s="5"/>
      <c r="Y125" s="5"/>
      <c r="Z125" s="5"/>
      <c r="AA125" s="5"/>
      <c r="AB125" s="5"/>
      <c r="AD125" s="5"/>
      <c r="AE125" s="5"/>
      <c r="AF125" s="5"/>
      <c r="AG125" s="5"/>
      <c r="AH125" s="5"/>
      <c r="AJ125" s="5"/>
    </row>
    <row r="126" spans="1:36" ht="18" customHeight="1" x14ac:dyDescent="0.15">
      <c r="A126" s="425"/>
      <c r="B126" s="439"/>
      <c r="C126" s="41" t="s">
        <v>31</v>
      </c>
      <c r="D126" s="93"/>
      <c r="E126" s="18" t="e">
        <f>LOOKUP($D126,登録順!$A$3:$A$16,登録順!$B$3:$B$16)</f>
        <v>#N/A</v>
      </c>
      <c r="F126" s="19" t="e">
        <f>LOOKUP($G126,登録順!$A$3:$A$16,登録順!$B$3:$B$16)</f>
        <v>#N/A</v>
      </c>
      <c r="G126" s="99"/>
      <c r="H126" s="82" t="e">
        <f>LOOKUP($I126,登録順!$A$3:$A$16,登録順!$B$3:$B$16)</f>
        <v>#N/A</v>
      </c>
      <c r="I126" s="107"/>
      <c r="J126" s="359"/>
      <c r="K126" s="368"/>
      <c r="L126" s="35"/>
      <c r="M126" s="35"/>
      <c r="N126" s="35"/>
      <c r="O126" s="320"/>
      <c r="P126" s="104"/>
      <c r="Q126" s="5"/>
      <c r="R126" s="5"/>
      <c r="S126" s="5"/>
      <c r="T126" s="5"/>
      <c r="U126" s="5"/>
      <c r="V126" s="5"/>
      <c r="W126" s="5"/>
      <c r="X126" s="5"/>
      <c r="Y126" s="5"/>
      <c r="Z126" s="5"/>
      <c r="AA126" s="5"/>
      <c r="AB126" s="5"/>
      <c r="AD126" s="5"/>
      <c r="AE126" s="5"/>
      <c r="AF126" s="5"/>
      <c r="AG126" s="5"/>
      <c r="AH126" s="5"/>
      <c r="AJ126" s="5"/>
    </row>
    <row r="127" spans="1:36" ht="18" customHeight="1" x14ac:dyDescent="0.15">
      <c r="A127" s="426"/>
      <c r="B127" s="440"/>
      <c r="C127" s="44" t="s">
        <v>32</v>
      </c>
      <c r="D127" s="91"/>
      <c r="E127" s="23" t="e">
        <f>LOOKUP($D127,登録順!$A$3:$A$16,登録順!$B$3:$B$16)</f>
        <v>#N/A</v>
      </c>
      <c r="F127" s="24" t="e">
        <f>LOOKUP($G127,登録順!$A$3:$A$16,登録順!$B$3:$B$16)</f>
        <v>#N/A</v>
      </c>
      <c r="G127" s="101"/>
      <c r="H127" s="84" t="e">
        <f>LOOKUP($I127,登録順!$A$3:$A$16,登録順!$B$3:$B$16)</f>
        <v>#N/A</v>
      </c>
      <c r="I127" s="105"/>
      <c r="J127" s="362"/>
      <c r="K127" s="371"/>
      <c r="L127" s="58"/>
      <c r="M127" s="58"/>
      <c r="N127" s="58"/>
      <c r="O127" s="322"/>
      <c r="P127" s="105"/>
      <c r="Q127" s="5"/>
      <c r="R127" s="5"/>
      <c r="S127" s="5"/>
      <c r="T127" s="5"/>
      <c r="U127" s="5"/>
      <c r="V127" s="5"/>
      <c r="W127" s="5"/>
      <c r="X127" s="5"/>
      <c r="Y127" s="5"/>
      <c r="Z127" s="5"/>
      <c r="AA127" s="5"/>
      <c r="AB127" s="5"/>
      <c r="AD127" s="5"/>
      <c r="AE127" s="5"/>
      <c r="AF127" s="5"/>
      <c r="AG127" s="5"/>
      <c r="AH127" s="5"/>
      <c r="AJ127" s="5"/>
    </row>
    <row r="128" spans="1:36" ht="18" customHeight="1" x14ac:dyDescent="0.15">
      <c r="A128" s="430">
        <f>A123+1</f>
        <v>26</v>
      </c>
      <c r="B128" s="438" t="s">
        <v>92</v>
      </c>
      <c r="C128" s="47" t="s">
        <v>28</v>
      </c>
      <c r="D128" s="92"/>
      <c r="E128" s="13" t="e">
        <f>LOOKUP($D128,登録順!$A$3:$A$16,登録順!$B$3:$B$16)</f>
        <v>#N/A</v>
      </c>
      <c r="F128" s="14" t="e">
        <f>LOOKUP($G128,登録順!$A$3:$A$16,登録順!$B$3:$B$16)</f>
        <v>#N/A</v>
      </c>
      <c r="G128" s="102"/>
      <c r="H128" s="83" t="e">
        <f>LOOKUP($I128,登録順!$A$3:$A$16,登録順!$B$3:$B$16)</f>
        <v>#N/A</v>
      </c>
      <c r="I128" s="106"/>
      <c r="J128" s="361"/>
      <c r="K128" s="370"/>
      <c r="L128" s="34"/>
      <c r="M128" s="34"/>
      <c r="N128" s="34"/>
      <c r="O128" s="269" t="e">
        <f>LOOKUP($P128,登録順!$A$3:$A$16,登録順!$B$3:$B$16)</f>
        <v>#N/A</v>
      </c>
      <c r="P128" s="108"/>
      <c r="Q128" s="5"/>
      <c r="R128" s="5"/>
      <c r="S128" s="5"/>
      <c r="T128" s="5"/>
      <c r="U128" s="5"/>
      <c r="V128" s="5"/>
      <c r="W128" s="5"/>
      <c r="X128" s="5"/>
      <c r="Y128" s="5"/>
      <c r="Z128" s="5"/>
      <c r="AA128" s="5"/>
      <c r="AB128" s="5"/>
      <c r="AD128" s="5"/>
      <c r="AE128" s="5"/>
      <c r="AF128" s="5"/>
      <c r="AG128" s="5"/>
      <c r="AH128" s="5"/>
      <c r="AJ128" s="5"/>
    </row>
    <row r="129" spans="1:36" ht="18" customHeight="1" x14ac:dyDescent="0.15">
      <c r="A129" s="425"/>
      <c r="B129" s="439"/>
      <c r="C129" s="41" t="s">
        <v>29</v>
      </c>
      <c r="D129" s="93"/>
      <c r="E129" s="18" t="e">
        <f>LOOKUP($D129,登録順!$A$3:$A$16,登録順!$B$3:$B$16)</f>
        <v>#N/A</v>
      </c>
      <c r="F129" s="19" t="e">
        <f>LOOKUP($G129,登録順!$A$3:$A$16,登録順!$B$3:$B$16)</f>
        <v>#N/A</v>
      </c>
      <c r="G129" s="96"/>
      <c r="H129" s="82" t="e">
        <f>LOOKUP($I129,登録順!$A$3:$A$16,登録順!$B$3:$B$16)</f>
        <v>#N/A</v>
      </c>
      <c r="I129" s="107"/>
      <c r="J129" s="359"/>
      <c r="K129" s="368"/>
      <c r="L129" s="35"/>
      <c r="M129" s="35"/>
      <c r="N129" s="35"/>
      <c r="O129" s="320"/>
      <c r="P129" s="104"/>
      <c r="Q129" s="5"/>
      <c r="R129" s="5"/>
      <c r="S129" s="5"/>
      <c r="T129" s="5"/>
      <c r="U129" s="5"/>
      <c r="V129" s="5"/>
      <c r="W129" s="5"/>
      <c r="X129" s="5"/>
      <c r="Y129" s="5"/>
      <c r="Z129" s="5"/>
      <c r="AA129" s="5"/>
      <c r="AB129" s="5"/>
      <c r="AD129" s="5"/>
      <c r="AE129" s="5"/>
      <c r="AF129" s="5"/>
      <c r="AG129" s="5"/>
      <c r="AH129" s="5"/>
      <c r="AJ129" s="5"/>
    </row>
    <row r="130" spans="1:36" ht="18" customHeight="1" x14ac:dyDescent="0.15">
      <c r="A130" s="425"/>
      <c r="B130" s="439"/>
      <c r="C130" s="41" t="s">
        <v>30</v>
      </c>
      <c r="D130" s="93"/>
      <c r="E130" s="18" t="e">
        <f>LOOKUP($D130,登録順!$A$3:$A$16,登録順!$B$3:$B$16)</f>
        <v>#N/A</v>
      </c>
      <c r="F130" s="19" t="e">
        <f>LOOKUP($G130,登録順!$A$3:$A$16,登録順!$B$3:$B$16)</f>
        <v>#N/A</v>
      </c>
      <c r="G130" s="96"/>
      <c r="H130" s="82" t="e">
        <f>LOOKUP($I130,登録順!$A$3:$A$16,登録順!$B$3:$B$16)</f>
        <v>#N/A</v>
      </c>
      <c r="I130" s="107"/>
      <c r="J130" s="359"/>
      <c r="K130" s="368"/>
      <c r="L130" s="35"/>
      <c r="M130" s="35"/>
      <c r="N130" s="35"/>
      <c r="O130" s="320"/>
      <c r="P130" s="104"/>
      <c r="Q130" s="5"/>
      <c r="R130" s="5"/>
      <c r="S130" s="5"/>
      <c r="T130" s="5"/>
      <c r="U130" s="5"/>
      <c r="V130" s="5"/>
      <c r="W130" s="5"/>
      <c r="X130" s="5"/>
      <c r="Y130" s="5"/>
      <c r="Z130" s="5"/>
      <c r="AA130" s="5"/>
      <c r="AB130" s="5"/>
      <c r="AD130" s="5"/>
      <c r="AE130" s="5"/>
      <c r="AF130" s="5"/>
      <c r="AG130" s="5"/>
      <c r="AH130" s="5"/>
      <c r="AJ130" s="5"/>
    </row>
    <row r="131" spans="1:36" ht="18" customHeight="1" x14ac:dyDescent="0.15">
      <c r="A131" s="425"/>
      <c r="B131" s="439"/>
      <c r="C131" s="41" t="s">
        <v>31</v>
      </c>
      <c r="D131" s="93"/>
      <c r="E131" s="18" t="e">
        <f>LOOKUP($D131,登録順!$A$3:$A$16,登録順!$B$3:$B$16)</f>
        <v>#N/A</v>
      </c>
      <c r="F131" s="19" t="e">
        <f>LOOKUP($G131,登録順!$A$3:$A$16,登録順!$B$3:$B$16)</f>
        <v>#N/A</v>
      </c>
      <c r="G131" s="96"/>
      <c r="H131" s="82" t="e">
        <f>LOOKUP($I131,登録順!$A$3:$A$16,登録順!$B$3:$B$16)</f>
        <v>#N/A</v>
      </c>
      <c r="I131" s="107"/>
      <c r="J131" s="359"/>
      <c r="K131" s="368"/>
      <c r="L131" s="35"/>
      <c r="M131" s="35"/>
      <c r="N131" s="35"/>
      <c r="O131" s="320"/>
      <c r="P131" s="104"/>
      <c r="Q131" s="5"/>
      <c r="R131" s="5"/>
      <c r="S131" s="5"/>
      <c r="T131" s="5"/>
      <c r="U131" s="5"/>
      <c r="V131" s="5"/>
      <c r="W131" s="5"/>
      <c r="X131" s="5"/>
      <c r="Y131" s="5"/>
      <c r="Z131" s="5"/>
      <c r="AA131" s="5"/>
      <c r="AB131" s="5"/>
      <c r="AD131" s="5"/>
      <c r="AE131" s="5"/>
      <c r="AF131" s="5"/>
      <c r="AG131" s="5"/>
      <c r="AH131" s="5"/>
      <c r="AJ131" s="5"/>
    </row>
    <row r="132" spans="1:36" ht="18" customHeight="1" x14ac:dyDescent="0.15">
      <c r="A132" s="426"/>
      <c r="B132" s="440"/>
      <c r="C132" s="44" t="s">
        <v>32</v>
      </c>
      <c r="D132" s="91"/>
      <c r="E132" s="23" t="e">
        <f>LOOKUP($D132,登録順!$A$3:$A$16,登録順!$B$3:$B$16)</f>
        <v>#N/A</v>
      </c>
      <c r="F132" s="24" t="e">
        <f>LOOKUP($G132,登録順!$A$3:$A$16,登録順!$B$3:$B$16)</f>
        <v>#N/A</v>
      </c>
      <c r="G132" s="97"/>
      <c r="H132" s="84" t="e">
        <f>LOOKUP($I132,登録順!$A$3:$A$16,登録順!$B$3:$B$16)</f>
        <v>#N/A</v>
      </c>
      <c r="I132" s="105"/>
      <c r="J132" s="362"/>
      <c r="K132" s="371"/>
      <c r="L132" s="58"/>
      <c r="M132" s="58"/>
      <c r="N132" s="58"/>
      <c r="O132" s="322"/>
      <c r="P132" s="105"/>
      <c r="Q132" s="5"/>
      <c r="R132" s="5"/>
      <c r="S132" s="5"/>
      <c r="T132" s="5"/>
      <c r="U132" s="5"/>
      <c r="V132" s="5"/>
      <c r="W132" s="5"/>
      <c r="X132" s="5"/>
      <c r="Y132" s="5"/>
      <c r="Z132" s="5"/>
      <c r="AA132" s="5"/>
      <c r="AB132" s="5"/>
      <c r="AD132" s="5"/>
      <c r="AE132" s="5"/>
      <c r="AF132" s="5"/>
      <c r="AG132" s="5"/>
      <c r="AH132" s="5"/>
      <c r="AJ132" s="5"/>
    </row>
    <row r="133" spans="1:36" ht="18" customHeight="1" x14ac:dyDescent="0.15">
      <c r="A133" s="430">
        <f>A128+1</f>
        <v>27</v>
      </c>
      <c r="B133" s="436" t="s">
        <v>93</v>
      </c>
      <c r="C133" s="47" t="s">
        <v>28</v>
      </c>
      <c r="D133" s="92"/>
      <c r="E133" s="13" t="e">
        <f>LOOKUP($D133,登録順!$A$3:$A$16,登録順!$B$3:$B$16)</f>
        <v>#N/A</v>
      </c>
      <c r="F133" s="14" t="e">
        <f>LOOKUP($G133,登録順!$A$3:$A$16,登録順!$B$3:$B$16)</f>
        <v>#N/A</v>
      </c>
      <c r="G133" s="100"/>
      <c r="H133" s="83" t="e">
        <f>LOOKUP($I133,登録順!$A$3:$A$16,登録順!$B$3:$B$16)</f>
        <v>#N/A</v>
      </c>
      <c r="I133" s="108"/>
      <c r="J133" s="361"/>
      <c r="K133" s="370"/>
      <c r="L133" s="34"/>
      <c r="M133" s="34"/>
      <c r="N133" s="34"/>
      <c r="O133" s="269" t="e">
        <f>LOOKUP($P133,登録順!$A$3:$A$16,登録順!$B$3:$B$16)</f>
        <v>#N/A</v>
      </c>
      <c r="P133" s="108"/>
      <c r="Q133" s="5"/>
      <c r="R133" s="5"/>
      <c r="S133" s="5"/>
      <c r="T133" s="5"/>
      <c r="U133" s="5"/>
      <c r="V133" s="5"/>
      <c r="W133" s="5"/>
      <c r="X133" s="5"/>
      <c r="Y133" s="5"/>
      <c r="Z133" s="5"/>
      <c r="AA133" s="5"/>
      <c r="AB133" s="5"/>
      <c r="AD133" s="5"/>
      <c r="AE133" s="5"/>
      <c r="AF133" s="5"/>
      <c r="AG133" s="5"/>
      <c r="AH133" s="5"/>
      <c r="AJ133" s="5"/>
    </row>
    <row r="134" spans="1:36" ht="18" customHeight="1" x14ac:dyDescent="0.15">
      <c r="A134" s="425"/>
      <c r="B134" s="434"/>
      <c r="C134" s="41" t="s">
        <v>29</v>
      </c>
      <c r="D134" s="90"/>
      <c r="E134" s="18" t="e">
        <f>LOOKUP($D134,登録順!$A$3:$A$16,登録順!$B$3:$B$16)</f>
        <v>#N/A</v>
      </c>
      <c r="F134" s="19" t="e">
        <f>LOOKUP($G134,登録順!$A$3:$A$16,登録順!$B$3:$B$16)</f>
        <v>#N/A</v>
      </c>
      <c r="G134" s="96"/>
      <c r="H134" s="82" t="e">
        <f>LOOKUP($I134,登録順!$A$3:$A$16,登録順!$B$3:$B$16)</f>
        <v>#N/A</v>
      </c>
      <c r="I134" s="104"/>
      <c r="J134" s="359"/>
      <c r="K134" s="368"/>
      <c r="L134" s="35"/>
      <c r="M134" s="35"/>
      <c r="N134" s="35"/>
      <c r="O134" s="320"/>
      <c r="P134" s="104"/>
      <c r="Q134" s="5"/>
      <c r="R134" s="5"/>
      <c r="S134" s="5"/>
      <c r="T134" s="5"/>
      <c r="U134" s="5"/>
      <c r="V134" s="5"/>
      <c r="W134" s="5"/>
      <c r="X134" s="5"/>
      <c r="Y134" s="5"/>
      <c r="Z134" s="5"/>
      <c r="AA134" s="5"/>
      <c r="AB134" s="5"/>
      <c r="AD134" s="5"/>
      <c r="AE134" s="5"/>
      <c r="AF134" s="5"/>
      <c r="AG134" s="5"/>
      <c r="AH134" s="5"/>
      <c r="AJ134" s="5"/>
    </row>
    <row r="135" spans="1:36" ht="18" customHeight="1" x14ac:dyDescent="0.15">
      <c r="A135" s="425"/>
      <c r="B135" s="434"/>
      <c r="C135" s="41" t="s">
        <v>30</v>
      </c>
      <c r="D135" s="90"/>
      <c r="E135" s="18" t="e">
        <f>LOOKUP($D135,登録順!$A$3:$A$16,登録順!$B$3:$B$16)</f>
        <v>#N/A</v>
      </c>
      <c r="F135" s="19" t="e">
        <f>LOOKUP($G135,登録順!$A$3:$A$16,登録順!$B$3:$B$16)</f>
        <v>#N/A</v>
      </c>
      <c r="G135" s="96"/>
      <c r="H135" s="82" t="e">
        <f>LOOKUP($I135,登録順!$A$3:$A$16,登録順!$B$3:$B$16)</f>
        <v>#N/A</v>
      </c>
      <c r="I135" s="104"/>
      <c r="J135" s="359"/>
      <c r="K135" s="368"/>
      <c r="L135" s="35"/>
      <c r="M135" s="35"/>
      <c r="N135" s="35"/>
      <c r="O135" s="320"/>
      <c r="P135" s="104"/>
      <c r="Q135" s="5"/>
      <c r="R135" s="5"/>
      <c r="S135" s="5"/>
      <c r="T135" s="5"/>
      <c r="U135" s="5"/>
      <c r="V135" s="5"/>
      <c r="W135" s="5"/>
      <c r="X135" s="5"/>
      <c r="Y135" s="5"/>
      <c r="Z135" s="5"/>
      <c r="AA135" s="5"/>
      <c r="AB135" s="5"/>
      <c r="AD135" s="5"/>
      <c r="AE135" s="5"/>
      <c r="AF135" s="5"/>
      <c r="AG135" s="5"/>
      <c r="AH135" s="5"/>
      <c r="AJ135" s="5"/>
    </row>
    <row r="136" spans="1:36" ht="18" customHeight="1" x14ac:dyDescent="0.15">
      <c r="A136" s="425"/>
      <c r="B136" s="434"/>
      <c r="C136" s="41" t="s">
        <v>31</v>
      </c>
      <c r="D136" s="90"/>
      <c r="E136" s="18" t="e">
        <f>LOOKUP($D136,登録順!$A$3:$A$16,登録順!$B$3:$B$16)</f>
        <v>#N/A</v>
      </c>
      <c r="F136" s="19" t="e">
        <f>LOOKUP($G136,登録順!$A$3:$A$16,登録順!$B$3:$B$16)</f>
        <v>#N/A</v>
      </c>
      <c r="G136" s="96"/>
      <c r="H136" s="82" t="e">
        <f>LOOKUP($I136,登録順!$A$3:$A$16,登録順!$B$3:$B$16)</f>
        <v>#N/A</v>
      </c>
      <c r="I136" s="104"/>
      <c r="J136" s="359"/>
      <c r="K136" s="368"/>
      <c r="L136" s="35"/>
      <c r="M136" s="35"/>
      <c r="N136" s="35"/>
      <c r="O136" s="320"/>
      <c r="P136" s="104"/>
      <c r="Q136" s="5"/>
      <c r="R136" s="5"/>
      <c r="S136" s="5"/>
      <c r="T136" s="5"/>
      <c r="U136" s="5"/>
      <c r="V136" s="5"/>
      <c r="W136" s="5"/>
      <c r="X136" s="5"/>
      <c r="Y136" s="5"/>
      <c r="Z136" s="5"/>
      <c r="AA136" s="5"/>
      <c r="AB136" s="5"/>
      <c r="AD136" s="5"/>
      <c r="AE136" s="5"/>
      <c r="AF136" s="5"/>
      <c r="AG136" s="5"/>
      <c r="AH136" s="5"/>
      <c r="AJ136" s="5"/>
    </row>
    <row r="137" spans="1:36" ht="18" customHeight="1" x14ac:dyDescent="0.15">
      <c r="A137" s="426"/>
      <c r="B137" s="435"/>
      <c r="C137" s="44" t="s">
        <v>32</v>
      </c>
      <c r="D137" s="91"/>
      <c r="E137" s="23" t="e">
        <f>LOOKUP($D137,登録順!$A$3:$A$16,登録順!$B$3:$B$16)</f>
        <v>#N/A</v>
      </c>
      <c r="F137" s="24" t="e">
        <f>LOOKUP($G137,登録順!$A$3:$A$16,登録順!$B$3:$B$16)</f>
        <v>#N/A</v>
      </c>
      <c r="G137" s="97"/>
      <c r="H137" s="84" t="e">
        <f>LOOKUP($I137,登録順!$A$3:$A$16,登録順!$B$3:$B$16)</f>
        <v>#N/A</v>
      </c>
      <c r="I137" s="105"/>
      <c r="J137" s="362"/>
      <c r="K137" s="371"/>
      <c r="L137" s="58"/>
      <c r="M137" s="58"/>
      <c r="N137" s="58"/>
      <c r="O137" s="322"/>
      <c r="P137" s="105"/>
      <c r="Q137" s="5"/>
      <c r="R137" s="5"/>
      <c r="S137" s="5"/>
      <c r="T137" s="5"/>
      <c r="U137" s="5"/>
      <c r="V137" s="5"/>
      <c r="W137" s="5"/>
      <c r="X137" s="5"/>
      <c r="Y137" s="5"/>
      <c r="Z137" s="5"/>
      <c r="AA137" s="5"/>
      <c r="AB137" s="5"/>
      <c r="AD137" s="5"/>
      <c r="AE137" s="5"/>
      <c r="AF137" s="5"/>
      <c r="AG137" s="5"/>
      <c r="AH137" s="5"/>
      <c r="AJ137" s="5"/>
    </row>
    <row r="138" spans="1:36" ht="18" customHeight="1" x14ac:dyDescent="0.15">
      <c r="A138" s="430">
        <v>28</v>
      </c>
      <c r="B138" s="436"/>
      <c r="C138" s="47" t="s">
        <v>28</v>
      </c>
      <c r="D138" s="92"/>
      <c r="E138" s="13" t="e">
        <f>LOOKUP($D138,登録順!$A$3:$A$16,登録順!$B$3:$B$16)</f>
        <v>#N/A</v>
      </c>
      <c r="F138" s="14" t="e">
        <f>LOOKUP($G138,登録順!$A$3:$A$16,登録順!$B$3:$B$16)</f>
        <v>#N/A</v>
      </c>
      <c r="G138" s="100"/>
      <c r="H138" s="83" t="e">
        <f>LOOKUP($I138,登録順!$A$3:$A$16,登録順!$B$3:$B$16)</f>
        <v>#N/A</v>
      </c>
      <c r="I138" s="108"/>
      <c r="J138" s="361"/>
      <c r="K138" s="370"/>
      <c r="L138" s="34"/>
      <c r="M138" s="34"/>
      <c r="N138" s="34"/>
      <c r="O138" s="269" t="e">
        <f>LOOKUP($P138,登録順!$A$3:$A$16,登録順!$B$3:$B$16)</f>
        <v>#N/A</v>
      </c>
      <c r="P138" s="108"/>
      <c r="Q138" s="5"/>
      <c r="R138" s="5"/>
      <c r="S138" s="5"/>
      <c r="T138" s="5"/>
      <c r="U138" s="5"/>
      <c r="V138" s="5"/>
      <c r="W138" s="5"/>
      <c r="X138" s="5"/>
      <c r="Y138" s="5"/>
      <c r="Z138" s="5"/>
      <c r="AA138" s="5"/>
      <c r="AB138" s="5"/>
      <c r="AD138" s="5"/>
      <c r="AE138" s="5"/>
      <c r="AF138" s="5"/>
      <c r="AG138" s="5"/>
      <c r="AH138" s="5"/>
      <c r="AJ138" s="5"/>
    </row>
    <row r="139" spans="1:36" ht="18" customHeight="1" x14ac:dyDescent="0.15">
      <c r="A139" s="425"/>
      <c r="B139" s="434"/>
      <c r="C139" s="41" t="s">
        <v>29</v>
      </c>
      <c r="D139" s="90"/>
      <c r="E139" s="18" t="e">
        <f>LOOKUP($D139,登録順!$A$3:$A$16,登録順!$B$3:$B$16)</f>
        <v>#N/A</v>
      </c>
      <c r="F139" s="19" t="e">
        <f>LOOKUP($G139,登録順!$A$3:$A$16,登録順!$B$3:$B$16)</f>
        <v>#N/A</v>
      </c>
      <c r="G139" s="96"/>
      <c r="H139" s="82" t="e">
        <f>LOOKUP($I139,登録順!$A$3:$A$16,登録順!$B$3:$B$16)</f>
        <v>#N/A</v>
      </c>
      <c r="I139" s="104"/>
      <c r="J139" s="359"/>
      <c r="K139" s="368"/>
      <c r="L139" s="35"/>
      <c r="M139" s="35"/>
      <c r="N139" s="35"/>
      <c r="O139" s="320"/>
      <c r="P139" s="104"/>
      <c r="Q139" s="5"/>
      <c r="R139" s="5"/>
      <c r="S139" s="5"/>
      <c r="T139" s="5"/>
      <c r="U139" s="5"/>
      <c r="V139" s="5"/>
      <c r="W139" s="5"/>
      <c r="X139" s="5"/>
      <c r="Y139" s="5"/>
      <c r="Z139" s="5"/>
      <c r="AA139" s="5"/>
      <c r="AB139" s="5"/>
      <c r="AD139" s="5"/>
      <c r="AE139" s="5"/>
      <c r="AF139" s="5"/>
      <c r="AG139" s="5"/>
      <c r="AH139" s="5"/>
      <c r="AJ139" s="5"/>
    </row>
    <row r="140" spans="1:36" ht="18" customHeight="1" x14ac:dyDescent="0.15">
      <c r="A140" s="425"/>
      <c r="B140" s="434"/>
      <c r="C140" s="41" t="s">
        <v>30</v>
      </c>
      <c r="D140" s="90"/>
      <c r="E140" s="18" t="e">
        <f>LOOKUP($D140,登録順!$A$3:$A$16,登録順!$B$3:$B$16)</f>
        <v>#N/A</v>
      </c>
      <c r="F140" s="19" t="e">
        <f>LOOKUP($G140,登録順!$A$3:$A$16,登録順!$B$3:$B$16)</f>
        <v>#N/A</v>
      </c>
      <c r="G140" s="96"/>
      <c r="H140" s="82" t="e">
        <f>LOOKUP($I140,登録順!$A$3:$A$16,登録順!$B$3:$B$16)</f>
        <v>#N/A</v>
      </c>
      <c r="I140" s="104"/>
      <c r="J140" s="359"/>
      <c r="K140" s="368"/>
      <c r="L140" s="35"/>
      <c r="M140" s="35"/>
      <c r="N140" s="35"/>
      <c r="O140" s="320"/>
      <c r="P140" s="104"/>
      <c r="Q140" s="5"/>
      <c r="R140" s="5"/>
      <c r="S140" s="5"/>
      <c r="T140" s="5"/>
      <c r="U140" s="5"/>
      <c r="V140" s="5"/>
      <c r="W140" s="5"/>
      <c r="X140" s="5"/>
      <c r="Y140" s="5"/>
      <c r="Z140" s="5"/>
      <c r="AA140" s="5"/>
      <c r="AB140" s="5"/>
      <c r="AD140" s="5"/>
      <c r="AE140" s="5"/>
      <c r="AF140" s="5"/>
      <c r="AG140" s="5"/>
      <c r="AH140" s="5"/>
      <c r="AJ140" s="5"/>
    </row>
    <row r="141" spans="1:36" ht="18" customHeight="1" x14ac:dyDescent="0.15">
      <c r="A141" s="425"/>
      <c r="B141" s="434"/>
      <c r="C141" s="41" t="s">
        <v>31</v>
      </c>
      <c r="D141" s="90"/>
      <c r="E141" s="18" t="e">
        <f>LOOKUP($D141,登録順!$A$3:$A$16,登録順!$B$3:$B$16)</f>
        <v>#N/A</v>
      </c>
      <c r="F141" s="19" t="e">
        <f>LOOKUP($G141,登録順!$A$3:$A$16,登録順!$B$3:$B$16)</f>
        <v>#N/A</v>
      </c>
      <c r="G141" s="96"/>
      <c r="H141" s="82" t="e">
        <f>LOOKUP($I141,登録順!$A$3:$A$16,登録順!$B$3:$B$16)</f>
        <v>#N/A</v>
      </c>
      <c r="I141" s="104"/>
      <c r="J141" s="359"/>
      <c r="K141" s="368"/>
      <c r="L141" s="35"/>
      <c r="M141" s="35"/>
      <c r="N141" s="35"/>
      <c r="O141" s="320"/>
      <c r="P141" s="104"/>
      <c r="Q141" s="5"/>
      <c r="R141" s="5"/>
      <c r="S141" s="5"/>
      <c r="T141" s="5"/>
      <c r="U141" s="5"/>
      <c r="V141" s="5"/>
      <c r="W141" s="5"/>
      <c r="X141" s="5"/>
      <c r="Y141" s="5"/>
      <c r="Z141" s="5"/>
      <c r="AA141" s="5"/>
      <c r="AB141" s="5"/>
      <c r="AD141" s="5"/>
      <c r="AE141" s="5"/>
      <c r="AF141" s="5"/>
      <c r="AG141" s="5"/>
      <c r="AH141" s="5"/>
      <c r="AJ141" s="5"/>
    </row>
    <row r="142" spans="1:36" ht="18" customHeight="1" thickBot="1" x14ac:dyDescent="0.2">
      <c r="A142" s="441"/>
      <c r="B142" s="443"/>
      <c r="C142" s="327" t="s">
        <v>32</v>
      </c>
      <c r="D142" s="328"/>
      <c r="E142" s="329" t="e">
        <f>LOOKUP($D142,登録順!$A$3:$A$16,登録順!$B$3:$B$16)</f>
        <v>#N/A</v>
      </c>
      <c r="F142" s="169" t="e">
        <f>LOOKUP($G142,登録順!$A$3:$A$16,登録順!$B$3:$B$16)</f>
        <v>#N/A</v>
      </c>
      <c r="G142" s="330"/>
      <c r="H142" s="331" t="e">
        <f>LOOKUP($I142,登録順!$A$3:$A$16,登録順!$B$3:$B$16)</f>
        <v>#N/A</v>
      </c>
      <c r="I142" s="332"/>
      <c r="J142" s="366"/>
      <c r="K142" s="372"/>
      <c r="L142" s="333"/>
      <c r="M142" s="333"/>
      <c r="N142" s="333"/>
      <c r="O142" s="334"/>
      <c r="P142" s="332"/>
      <c r="Q142" s="5"/>
      <c r="R142" s="5"/>
      <c r="S142" s="5"/>
      <c r="T142" s="5"/>
      <c r="U142" s="5"/>
      <c r="V142" s="5"/>
      <c r="W142" s="5"/>
      <c r="X142" s="5"/>
      <c r="Y142" s="5"/>
      <c r="Z142" s="5"/>
      <c r="AA142" s="5"/>
      <c r="AB142" s="5"/>
      <c r="AD142" s="5"/>
      <c r="AE142" s="5"/>
      <c r="AF142" s="5"/>
      <c r="AG142" s="5"/>
      <c r="AH142" s="5"/>
      <c r="AJ142" s="5"/>
    </row>
    <row r="143" spans="1:36" ht="18" customHeight="1" thickTop="1" x14ac:dyDescent="0.15">
      <c r="A143" s="5"/>
      <c r="B143" s="5"/>
      <c r="C143" s="5"/>
      <c r="D143" s="5"/>
      <c r="E143" s="5"/>
      <c r="F143" s="5"/>
      <c r="G143" s="5"/>
      <c r="H143" s="258"/>
      <c r="I143" s="5"/>
      <c r="J143" s="5"/>
      <c r="K143" s="5"/>
      <c r="L143" s="70"/>
      <c r="M143" s="5"/>
      <c r="N143" s="5"/>
      <c r="O143" s="5"/>
      <c r="P143" s="5"/>
      <c r="Q143" s="70"/>
      <c r="R143" s="70"/>
      <c r="S143" s="70"/>
      <c r="T143" s="70"/>
      <c r="U143" s="70"/>
      <c r="V143" s="70"/>
      <c r="W143" s="70"/>
      <c r="X143" s="70"/>
      <c r="Y143" s="70"/>
      <c r="Z143" s="70"/>
      <c r="AA143" s="70"/>
      <c r="AD143" s="70"/>
      <c r="AE143" s="70"/>
      <c r="AF143" s="70"/>
    </row>
    <row r="144" spans="1:36" ht="18" customHeight="1" x14ac:dyDescent="0.15">
      <c r="A144" s="1"/>
      <c r="B144" s="1"/>
      <c r="C144" s="1"/>
      <c r="D144" s="1"/>
      <c r="E144" s="1"/>
      <c r="F144" s="1"/>
      <c r="G144" s="1"/>
      <c r="H144" s="37"/>
      <c r="I144" s="39"/>
      <c r="J144" s="1"/>
      <c r="K144" s="1"/>
      <c r="M144" s="1"/>
      <c r="N144" s="1"/>
      <c r="O144" s="1"/>
      <c r="P144" s="1"/>
    </row>
    <row r="145" spans="1:16" ht="18" customHeight="1" x14ac:dyDescent="0.15">
      <c r="A145" s="1"/>
      <c r="B145" s="1"/>
      <c r="C145" s="1"/>
      <c r="D145" s="1"/>
      <c r="E145" s="1"/>
      <c r="F145" s="1"/>
      <c r="G145" s="1"/>
      <c r="H145" s="37"/>
      <c r="I145" s="39"/>
      <c r="J145" s="1"/>
      <c r="K145" s="1"/>
      <c r="M145" s="1"/>
      <c r="N145" s="1"/>
      <c r="O145" s="1"/>
      <c r="P145" s="1"/>
    </row>
    <row r="146" spans="1:16" ht="18" customHeight="1" x14ac:dyDescent="0.15">
      <c r="A146" s="1"/>
      <c r="B146" s="1"/>
      <c r="C146" s="1"/>
      <c r="D146" s="1"/>
      <c r="E146" s="1"/>
      <c r="F146" s="1"/>
      <c r="G146" s="1"/>
      <c r="H146" s="37"/>
    </row>
    <row r="147" spans="1:16" ht="18" customHeight="1" x14ac:dyDescent="0.15">
      <c r="A147" s="1"/>
      <c r="B147" s="1"/>
      <c r="C147" s="1"/>
      <c r="D147" s="1"/>
      <c r="E147" s="1"/>
      <c r="F147" s="1"/>
      <c r="G147" s="1"/>
      <c r="H147" s="37"/>
    </row>
    <row r="148" spans="1:16" ht="18" customHeight="1" x14ac:dyDescent="0.15">
      <c r="A148" s="38"/>
      <c r="B148" s="1"/>
      <c r="C148" s="1"/>
      <c r="D148" s="1"/>
      <c r="E148" s="1"/>
      <c r="F148" s="1"/>
      <c r="G148" s="1"/>
      <c r="H148" s="37"/>
    </row>
    <row r="149" spans="1:16" ht="18" customHeight="1" x14ac:dyDescent="0.15">
      <c r="A149" s="38"/>
      <c r="B149" s="1"/>
      <c r="C149" s="1"/>
      <c r="D149" s="1"/>
      <c r="E149" s="1"/>
      <c r="F149" s="1"/>
      <c r="G149" s="1"/>
      <c r="H149" s="37"/>
    </row>
    <row r="150" spans="1:16" ht="18" customHeight="1" x14ac:dyDescent="0.15">
      <c r="A150" s="38"/>
      <c r="B150" s="1"/>
      <c r="C150" s="1"/>
      <c r="D150" s="1"/>
      <c r="E150" s="1"/>
      <c r="F150" s="1"/>
      <c r="G150" s="1"/>
      <c r="H150" s="37"/>
    </row>
    <row r="151" spans="1:16" ht="18" customHeight="1" x14ac:dyDescent="0.15">
      <c r="A151" s="38"/>
      <c r="B151" s="1"/>
      <c r="C151" s="1"/>
      <c r="D151" s="1"/>
      <c r="E151" s="1"/>
      <c r="F151" s="1"/>
      <c r="G151" s="1"/>
      <c r="H151" s="37"/>
    </row>
    <row r="152" spans="1:16" ht="18" customHeight="1" x14ac:dyDescent="0.15">
      <c r="A152" s="38"/>
      <c r="B152" s="1"/>
      <c r="C152" s="1"/>
      <c r="D152" s="1"/>
      <c r="E152" s="1"/>
      <c r="F152" s="1"/>
      <c r="G152" s="1"/>
      <c r="H152" s="37"/>
    </row>
    <row r="153" spans="1:16" ht="18" customHeight="1" x14ac:dyDescent="0.15">
      <c r="A153" s="38"/>
      <c r="B153" s="1"/>
      <c r="C153" s="1"/>
      <c r="D153" s="1"/>
      <c r="E153" s="1"/>
      <c r="F153" s="1"/>
      <c r="G153" s="1"/>
      <c r="H153" s="37"/>
    </row>
    <row r="154" spans="1:16" ht="18" customHeight="1" x14ac:dyDescent="0.15">
      <c r="A154" s="38"/>
      <c r="B154" s="1"/>
      <c r="C154" s="1"/>
      <c r="D154" s="1"/>
      <c r="E154" s="1"/>
      <c r="F154" s="1"/>
      <c r="G154" s="1"/>
      <c r="H154" s="37"/>
    </row>
    <row r="155" spans="1:16" ht="18" customHeight="1" x14ac:dyDescent="0.15">
      <c r="A155" s="38"/>
      <c r="B155" s="1"/>
      <c r="C155" s="1"/>
      <c r="D155" s="1"/>
      <c r="E155" s="1"/>
      <c r="F155" s="1"/>
      <c r="G155" s="1"/>
      <c r="H155" s="37"/>
    </row>
    <row r="156" spans="1:16" ht="16.5" customHeight="1" x14ac:dyDescent="0.15">
      <c r="A156" s="10"/>
    </row>
    <row r="157" spans="1:16" ht="16.5" customHeight="1" x14ac:dyDescent="0.15">
      <c r="A157" s="10"/>
    </row>
    <row r="158" spans="1:16" ht="16.5" customHeight="1" x14ac:dyDescent="0.15">
      <c r="A158" s="10"/>
    </row>
    <row r="159" spans="1:16" ht="16.5" customHeight="1" x14ac:dyDescent="0.15">
      <c r="A159" s="10"/>
    </row>
    <row r="160" spans="1:16" ht="16.5" customHeight="1" x14ac:dyDescent="0.15">
      <c r="A160" s="10"/>
    </row>
    <row r="161" spans="1:1" ht="16.5" customHeight="1" x14ac:dyDescent="0.15">
      <c r="A161" s="10"/>
    </row>
    <row r="162" spans="1:1" ht="16.5" customHeight="1" x14ac:dyDescent="0.15">
      <c r="A162" s="10"/>
    </row>
    <row r="163" spans="1:1" ht="16.5" customHeight="1" x14ac:dyDescent="0.15">
      <c r="A163" s="10"/>
    </row>
    <row r="164" spans="1:1" ht="16.5" customHeight="1" x14ac:dyDescent="0.15">
      <c r="A164" s="10"/>
    </row>
    <row r="165" spans="1:1" ht="16.5" customHeight="1" x14ac:dyDescent="0.15">
      <c r="A165" s="10"/>
    </row>
    <row r="166" spans="1:1" ht="16.5" customHeight="1" x14ac:dyDescent="0.15">
      <c r="A166" s="10"/>
    </row>
    <row r="167" spans="1:1" ht="16.5" customHeight="1" x14ac:dyDescent="0.15">
      <c r="A167" s="10"/>
    </row>
    <row r="168" spans="1:1" ht="16.5" customHeight="1" x14ac:dyDescent="0.15">
      <c r="A168" s="10"/>
    </row>
    <row r="169" spans="1:1" ht="16.5" customHeight="1" x14ac:dyDescent="0.15">
      <c r="A169" s="10"/>
    </row>
    <row r="170" spans="1:1" ht="16.5" customHeight="1" x14ac:dyDescent="0.15">
      <c r="A170" s="10"/>
    </row>
    <row r="171" spans="1:1" ht="16.5" customHeight="1" x14ac:dyDescent="0.15">
      <c r="A171" s="10"/>
    </row>
    <row r="172" spans="1:1" ht="16.5" customHeight="1" x14ac:dyDescent="0.15">
      <c r="A172" s="10"/>
    </row>
    <row r="173" spans="1:1" ht="16.5" customHeight="1" x14ac:dyDescent="0.15">
      <c r="A173" s="10"/>
    </row>
    <row r="174" spans="1:1" ht="16.5" customHeight="1" x14ac:dyDescent="0.15">
      <c r="A174" s="10"/>
    </row>
    <row r="175" spans="1:1" ht="16.5" customHeight="1" x14ac:dyDescent="0.15">
      <c r="A175" s="10"/>
    </row>
    <row r="176" spans="1:1" ht="16.5" customHeight="1" x14ac:dyDescent="0.15">
      <c r="A176" s="10"/>
    </row>
    <row r="177" spans="1:1" ht="16.5" customHeight="1" x14ac:dyDescent="0.15">
      <c r="A177" s="10"/>
    </row>
    <row r="178" spans="1:1" ht="16.5" customHeight="1" x14ac:dyDescent="0.15">
      <c r="A178" s="10"/>
    </row>
    <row r="179" spans="1:1" ht="16.5" customHeight="1" x14ac:dyDescent="0.15">
      <c r="A179" s="10"/>
    </row>
    <row r="180" spans="1:1" ht="16.5" customHeight="1" x14ac:dyDescent="0.15">
      <c r="A180" s="10"/>
    </row>
    <row r="181" spans="1:1" ht="16.5" customHeight="1" x14ac:dyDescent="0.15">
      <c r="A181" s="10"/>
    </row>
    <row r="182" spans="1:1" ht="16.5" customHeight="1" x14ac:dyDescent="0.15">
      <c r="A182" s="10"/>
    </row>
    <row r="183" spans="1:1" ht="16.5" customHeight="1" x14ac:dyDescent="0.15">
      <c r="A183" s="10"/>
    </row>
    <row r="184" spans="1:1" ht="16.5" customHeight="1" x14ac:dyDescent="0.15">
      <c r="A184" s="10"/>
    </row>
    <row r="185" spans="1:1" ht="16.5" customHeight="1" x14ac:dyDescent="0.15">
      <c r="A185" s="10"/>
    </row>
    <row r="186" spans="1:1" ht="16.5" customHeight="1" x14ac:dyDescent="0.15">
      <c r="A186" s="10"/>
    </row>
    <row r="187" spans="1:1" ht="16.5" customHeight="1" x14ac:dyDescent="0.15">
      <c r="A187" s="10"/>
    </row>
    <row r="188" spans="1:1" ht="16.5" customHeight="1" x14ac:dyDescent="0.15">
      <c r="A188" s="10"/>
    </row>
    <row r="189" spans="1:1" ht="16.5" customHeight="1" x14ac:dyDescent="0.15">
      <c r="A189" s="10"/>
    </row>
    <row r="190" spans="1:1" ht="16.5" customHeight="1" x14ac:dyDescent="0.15">
      <c r="A190" s="10"/>
    </row>
    <row r="191" spans="1:1" ht="16.5" customHeight="1" x14ac:dyDescent="0.15">
      <c r="A191" s="10"/>
    </row>
    <row r="192" spans="1:1" ht="16.5" customHeight="1" x14ac:dyDescent="0.15">
      <c r="A192" s="10"/>
    </row>
    <row r="193" spans="1:1" ht="16.5" customHeight="1" x14ac:dyDescent="0.15">
      <c r="A193" s="10"/>
    </row>
    <row r="194" spans="1:1" ht="16.5" customHeight="1" x14ac:dyDescent="0.15">
      <c r="A194" s="10"/>
    </row>
    <row r="195" spans="1:1" ht="16.5" customHeight="1" x14ac:dyDescent="0.15">
      <c r="A195" s="10"/>
    </row>
    <row r="196" spans="1:1" ht="16.5" customHeight="1" x14ac:dyDescent="0.15">
      <c r="A196" s="10"/>
    </row>
    <row r="197" spans="1:1" ht="16.5" customHeight="1" x14ac:dyDescent="0.15">
      <c r="A197" s="10"/>
    </row>
    <row r="198" spans="1:1" ht="16.5" customHeight="1" x14ac:dyDescent="0.15">
      <c r="A198" s="10"/>
    </row>
    <row r="199" spans="1:1" ht="16.5" customHeight="1" x14ac:dyDescent="0.15">
      <c r="A199" s="10"/>
    </row>
    <row r="200" spans="1:1" ht="16.5" customHeight="1" x14ac:dyDescent="0.15">
      <c r="A200" s="10"/>
    </row>
    <row r="201" spans="1:1" ht="16.5" customHeight="1" x14ac:dyDescent="0.15">
      <c r="A201" s="10"/>
    </row>
    <row r="202" spans="1:1" ht="16.5" customHeight="1" x14ac:dyDescent="0.15">
      <c r="A202" s="10"/>
    </row>
    <row r="203" spans="1:1" ht="16.5" customHeight="1" x14ac:dyDescent="0.15">
      <c r="A203" s="10"/>
    </row>
    <row r="204" spans="1:1" ht="16.5" customHeight="1" x14ac:dyDescent="0.15">
      <c r="A204" s="10"/>
    </row>
    <row r="205" spans="1:1" ht="16.5" customHeight="1" x14ac:dyDescent="0.15">
      <c r="A205" s="10"/>
    </row>
    <row r="206" spans="1:1" ht="16.5" customHeight="1" x14ac:dyDescent="0.15">
      <c r="A206" s="10"/>
    </row>
    <row r="207" spans="1:1" ht="16.5" customHeight="1" x14ac:dyDescent="0.15">
      <c r="A207" s="10"/>
    </row>
    <row r="208" spans="1:1" ht="16.5" customHeight="1" x14ac:dyDescent="0.15">
      <c r="A208" s="10"/>
    </row>
    <row r="209" spans="1:1" ht="16.5" customHeight="1" x14ac:dyDescent="0.15">
      <c r="A209" s="10"/>
    </row>
    <row r="210" spans="1:1" ht="16.5" customHeight="1" x14ac:dyDescent="0.15">
      <c r="A210" s="10"/>
    </row>
    <row r="211" spans="1:1" ht="16.5" customHeight="1" x14ac:dyDescent="0.15">
      <c r="A211" s="10"/>
    </row>
    <row r="212" spans="1:1" ht="16.5" customHeight="1" x14ac:dyDescent="0.15">
      <c r="A212" s="10"/>
    </row>
    <row r="213" spans="1:1" ht="16.5" customHeight="1" x14ac:dyDescent="0.15">
      <c r="A213" s="10"/>
    </row>
    <row r="214" spans="1:1" ht="16.5" customHeight="1" x14ac:dyDescent="0.15">
      <c r="A214" s="10"/>
    </row>
    <row r="215" spans="1:1" ht="16.5" customHeight="1" x14ac:dyDescent="0.15">
      <c r="A215" s="10"/>
    </row>
    <row r="216" spans="1:1" ht="16.5" customHeight="1" x14ac:dyDescent="0.15">
      <c r="A216" s="10"/>
    </row>
    <row r="217" spans="1:1" ht="16.5" customHeight="1" x14ac:dyDescent="0.15">
      <c r="A217" s="10"/>
    </row>
    <row r="218" spans="1:1" ht="16.5" customHeight="1" x14ac:dyDescent="0.15">
      <c r="A218" s="10"/>
    </row>
    <row r="219" spans="1:1" ht="16.5" customHeight="1" x14ac:dyDescent="0.15">
      <c r="A219" s="10"/>
    </row>
    <row r="220" spans="1:1" ht="16.5" customHeight="1" x14ac:dyDescent="0.15">
      <c r="A220" s="10"/>
    </row>
    <row r="221" spans="1:1" ht="16.5" customHeight="1" x14ac:dyDescent="0.15">
      <c r="A221" s="10"/>
    </row>
    <row r="222" spans="1:1" ht="16.5" customHeight="1" x14ac:dyDescent="0.15">
      <c r="A222" s="10"/>
    </row>
    <row r="223" spans="1:1" ht="16.5" customHeight="1" x14ac:dyDescent="0.15">
      <c r="A223" s="10"/>
    </row>
    <row r="224" spans="1:1" ht="16.5" customHeight="1" x14ac:dyDescent="0.15">
      <c r="A224" s="10"/>
    </row>
    <row r="225" spans="1:1" ht="16.5" customHeight="1" x14ac:dyDescent="0.15">
      <c r="A225" s="10"/>
    </row>
    <row r="226" spans="1:1" ht="16.5" customHeight="1" x14ac:dyDescent="0.15">
      <c r="A226" s="10"/>
    </row>
    <row r="227" spans="1:1" ht="16.5" customHeight="1" x14ac:dyDescent="0.15">
      <c r="A227" s="10"/>
    </row>
    <row r="228" spans="1:1" ht="16.5" customHeight="1" x14ac:dyDescent="0.15">
      <c r="A228" s="10"/>
    </row>
    <row r="229" spans="1:1" ht="16.5" customHeight="1" x14ac:dyDescent="0.15">
      <c r="A229" s="10"/>
    </row>
    <row r="230" spans="1:1" ht="16.5" customHeight="1" x14ac:dyDescent="0.15">
      <c r="A230" s="10"/>
    </row>
    <row r="231" spans="1:1" ht="16.5" customHeight="1" x14ac:dyDescent="0.15">
      <c r="A231" s="10"/>
    </row>
    <row r="232" spans="1:1" ht="16.5" customHeight="1" x14ac:dyDescent="0.15">
      <c r="A232" s="10"/>
    </row>
    <row r="233" spans="1:1" ht="16.5" customHeight="1" x14ac:dyDescent="0.15">
      <c r="A233" s="10"/>
    </row>
    <row r="234" spans="1:1" ht="16.5" customHeight="1" x14ac:dyDescent="0.15">
      <c r="A234" s="10"/>
    </row>
    <row r="235" spans="1:1" ht="16.5" customHeight="1" x14ac:dyDescent="0.15">
      <c r="A235" s="10"/>
    </row>
    <row r="236" spans="1:1" ht="16.5" customHeight="1" x14ac:dyDescent="0.15">
      <c r="A236" s="10"/>
    </row>
    <row r="237" spans="1:1" ht="16.5" customHeight="1" x14ac:dyDescent="0.15">
      <c r="A237" s="10"/>
    </row>
    <row r="238" spans="1:1" ht="16.5" customHeight="1" x14ac:dyDescent="0.15">
      <c r="A238" s="10"/>
    </row>
    <row r="239" spans="1:1" ht="16.5" customHeight="1" x14ac:dyDescent="0.15">
      <c r="A239" s="10"/>
    </row>
    <row r="240" spans="1:1" ht="16.5" customHeight="1" x14ac:dyDescent="0.15">
      <c r="A240" s="10"/>
    </row>
    <row r="241" spans="1:1" ht="16.5" customHeight="1" x14ac:dyDescent="0.15">
      <c r="A241" s="10"/>
    </row>
    <row r="242" spans="1:1" ht="16.5" customHeight="1" x14ac:dyDescent="0.15">
      <c r="A242" s="10"/>
    </row>
    <row r="243" spans="1:1" ht="16.5" customHeight="1" x14ac:dyDescent="0.15">
      <c r="A243" s="10"/>
    </row>
    <row r="244" spans="1:1" ht="16.5" customHeight="1" x14ac:dyDescent="0.15">
      <c r="A244" s="10"/>
    </row>
    <row r="245" spans="1:1" ht="16.5" customHeight="1" x14ac:dyDescent="0.15">
      <c r="A245" s="10"/>
    </row>
    <row r="246" spans="1:1" ht="16.5" customHeight="1" x14ac:dyDescent="0.15">
      <c r="A246" s="10"/>
    </row>
    <row r="247" spans="1:1" ht="16.5" customHeight="1" x14ac:dyDescent="0.15">
      <c r="A247" s="10"/>
    </row>
    <row r="248" spans="1:1" ht="16.5" customHeight="1" x14ac:dyDescent="0.15">
      <c r="A248" s="10"/>
    </row>
    <row r="249" spans="1:1" ht="16.5" customHeight="1" x14ac:dyDescent="0.15">
      <c r="A249" s="10"/>
    </row>
    <row r="250" spans="1:1" ht="16.5" customHeight="1" x14ac:dyDescent="0.15">
      <c r="A250" s="10"/>
    </row>
    <row r="251" spans="1:1" ht="16.5" customHeight="1" x14ac:dyDescent="0.15">
      <c r="A251" s="10"/>
    </row>
    <row r="252" spans="1:1" ht="16.5" customHeight="1" x14ac:dyDescent="0.15">
      <c r="A252" s="10"/>
    </row>
    <row r="253" spans="1:1" ht="16.5" customHeight="1" x14ac:dyDescent="0.15">
      <c r="A253" s="10"/>
    </row>
    <row r="254" spans="1:1" ht="16.5" customHeight="1" x14ac:dyDescent="0.15">
      <c r="A254" s="10"/>
    </row>
    <row r="255" spans="1:1" ht="16.5" customHeight="1" x14ac:dyDescent="0.15">
      <c r="A255" s="10"/>
    </row>
    <row r="256" spans="1:1" ht="16.5" customHeight="1" x14ac:dyDescent="0.15">
      <c r="A256" s="10"/>
    </row>
    <row r="257" spans="1:1" ht="16.5" customHeight="1" x14ac:dyDescent="0.15">
      <c r="A257" s="10"/>
    </row>
    <row r="258" spans="1:1" ht="16.5" customHeight="1" x14ac:dyDescent="0.15">
      <c r="A258" s="10"/>
    </row>
    <row r="259" spans="1:1" ht="16.5" customHeight="1" x14ac:dyDescent="0.15">
      <c r="A259" s="10"/>
    </row>
    <row r="260" spans="1:1" ht="16.5" customHeight="1" x14ac:dyDescent="0.15">
      <c r="A260" s="10"/>
    </row>
    <row r="261" spans="1:1" ht="16.5" customHeight="1" x14ac:dyDescent="0.15">
      <c r="A261" s="10"/>
    </row>
    <row r="262" spans="1:1" ht="16.5" customHeight="1" x14ac:dyDescent="0.15">
      <c r="A262" s="10"/>
    </row>
    <row r="263" spans="1:1" ht="16.5" customHeight="1" x14ac:dyDescent="0.15">
      <c r="A263" s="10"/>
    </row>
    <row r="264" spans="1:1" ht="16.5" customHeight="1" x14ac:dyDescent="0.15">
      <c r="A264" s="10"/>
    </row>
    <row r="265" spans="1:1" ht="16.5" customHeight="1" x14ac:dyDescent="0.15">
      <c r="A265" s="10"/>
    </row>
    <row r="266" spans="1:1" ht="16.5" customHeight="1" x14ac:dyDescent="0.15">
      <c r="A266" s="10"/>
    </row>
    <row r="267" spans="1:1" ht="16.5" customHeight="1" x14ac:dyDescent="0.15">
      <c r="A267" s="10"/>
    </row>
    <row r="268" spans="1:1" ht="16.5" customHeight="1" x14ac:dyDescent="0.15">
      <c r="A268" s="10"/>
    </row>
    <row r="269" spans="1:1" ht="16.5" customHeight="1" x14ac:dyDescent="0.15">
      <c r="A269" s="10"/>
    </row>
    <row r="270" spans="1:1" ht="16.5" customHeight="1" x14ac:dyDescent="0.15">
      <c r="A270" s="10"/>
    </row>
    <row r="271" spans="1:1" ht="16.5" customHeight="1" x14ac:dyDescent="0.15">
      <c r="A271" s="10"/>
    </row>
    <row r="272" spans="1:1" ht="16.5" customHeight="1" x14ac:dyDescent="0.15">
      <c r="A272" s="10"/>
    </row>
    <row r="273" spans="1:1" ht="16.5" customHeight="1" x14ac:dyDescent="0.15">
      <c r="A273" s="10"/>
    </row>
    <row r="274" spans="1:1" ht="16.5" customHeight="1" x14ac:dyDescent="0.15">
      <c r="A274" s="10"/>
    </row>
    <row r="275" spans="1:1" ht="16.5" customHeight="1" x14ac:dyDescent="0.15">
      <c r="A275" s="10"/>
    </row>
    <row r="276" spans="1:1" ht="16.5" customHeight="1" x14ac:dyDescent="0.15">
      <c r="A276" s="10"/>
    </row>
    <row r="277" spans="1:1" ht="16.5" customHeight="1" x14ac:dyDescent="0.15">
      <c r="A277" s="10"/>
    </row>
    <row r="278" spans="1:1" ht="16.5" customHeight="1" x14ac:dyDescent="0.15">
      <c r="A278" s="10"/>
    </row>
    <row r="279" spans="1:1" ht="16.5" customHeight="1" x14ac:dyDescent="0.15">
      <c r="A279" s="10"/>
    </row>
    <row r="280" spans="1:1" ht="16.5" customHeight="1" x14ac:dyDescent="0.15">
      <c r="A280" s="10"/>
    </row>
    <row r="281" spans="1:1" ht="16.5" customHeight="1" x14ac:dyDescent="0.15">
      <c r="A281" s="10"/>
    </row>
    <row r="282" spans="1:1" ht="16.5" customHeight="1" x14ac:dyDescent="0.15">
      <c r="A282" s="10"/>
    </row>
    <row r="283" spans="1:1" ht="16.5" customHeight="1" x14ac:dyDescent="0.15">
      <c r="A283" s="10"/>
    </row>
    <row r="284" spans="1:1" ht="16.5" customHeight="1" x14ac:dyDescent="0.15">
      <c r="A284" s="10"/>
    </row>
    <row r="285" spans="1:1" ht="16.5" customHeight="1" x14ac:dyDescent="0.15">
      <c r="A285" s="10"/>
    </row>
    <row r="286" spans="1:1" ht="16.5" customHeight="1" x14ac:dyDescent="0.15">
      <c r="A286" s="10"/>
    </row>
    <row r="287" spans="1:1" ht="16.5" customHeight="1" x14ac:dyDescent="0.15">
      <c r="A287" s="10"/>
    </row>
    <row r="288" spans="1:1" ht="16.5" customHeight="1" x14ac:dyDescent="0.15">
      <c r="A288" s="10"/>
    </row>
    <row r="289" spans="1:1" ht="16.5" customHeight="1" x14ac:dyDescent="0.15">
      <c r="A289" s="10"/>
    </row>
    <row r="290" spans="1:1" ht="16.5" customHeight="1" x14ac:dyDescent="0.15">
      <c r="A290" s="10"/>
    </row>
    <row r="291" spans="1:1" ht="16.5" customHeight="1" x14ac:dyDescent="0.15">
      <c r="A291" s="10"/>
    </row>
    <row r="292" spans="1:1" ht="16.5" customHeight="1" x14ac:dyDescent="0.15">
      <c r="A292" s="10"/>
    </row>
    <row r="293" spans="1:1" ht="16.5" customHeight="1" x14ac:dyDescent="0.15">
      <c r="A293" s="10"/>
    </row>
    <row r="294" spans="1:1" ht="16.5" customHeight="1" x14ac:dyDescent="0.15">
      <c r="A294" s="10"/>
    </row>
    <row r="295" spans="1:1" ht="16.5" customHeight="1" x14ac:dyDescent="0.15">
      <c r="A295" s="10"/>
    </row>
    <row r="296" spans="1:1" ht="16.5" customHeight="1" x14ac:dyDescent="0.15">
      <c r="A296" s="10"/>
    </row>
    <row r="297" spans="1:1" ht="16.5" customHeight="1" x14ac:dyDescent="0.15">
      <c r="A297" s="10"/>
    </row>
    <row r="298" spans="1:1" ht="16.5" customHeight="1" x14ac:dyDescent="0.15">
      <c r="A298" s="10"/>
    </row>
    <row r="299" spans="1:1" ht="16.5" customHeight="1" x14ac:dyDescent="0.15">
      <c r="A299" s="10"/>
    </row>
    <row r="300" spans="1:1" ht="16.5" customHeight="1" x14ac:dyDescent="0.15">
      <c r="A300" s="10"/>
    </row>
    <row r="301" spans="1:1" ht="16.5" customHeight="1" x14ac:dyDescent="0.15">
      <c r="A301" s="10"/>
    </row>
    <row r="302" spans="1:1" ht="16.5" customHeight="1" x14ac:dyDescent="0.15">
      <c r="A302" s="10"/>
    </row>
    <row r="303" spans="1:1" ht="16.5" customHeight="1" x14ac:dyDescent="0.15">
      <c r="A303" s="10"/>
    </row>
    <row r="304" spans="1:1" ht="16.5" customHeight="1" x14ac:dyDescent="0.15">
      <c r="A304" s="10"/>
    </row>
    <row r="305" spans="1:1" ht="16.5" customHeight="1" x14ac:dyDescent="0.15">
      <c r="A305" s="10"/>
    </row>
    <row r="306" spans="1:1" ht="16.5" customHeight="1" x14ac:dyDescent="0.15">
      <c r="A306" s="10"/>
    </row>
    <row r="307" spans="1:1" ht="16.5" customHeight="1" x14ac:dyDescent="0.15">
      <c r="A307" s="10"/>
    </row>
    <row r="308" spans="1:1" ht="16.5" customHeight="1" x14ac:dyDescent="0.15">
      <c r="A308" s="10"/>
    </row>
    <row r="309" spans="1:1" ht="16.5" customHeight="1" x14ac:dyDescent="0.15">
      <c r="A309" s="10"/>
    </row>
    <row r="310" spans="1:1" ht="16.5" customHeight="1" x14ac:dyDescent="0.15">
      <c r="A310" s="10"/>
    </row>
    <row r="311" spans="1:1" ht="16.5" customHeight="1" x14ac:dyDescent="0.15">
      <c r="A311" s="10"/>
    </row>
    <row r="312" spans="1:1" ht="16.5" customHeight="1" x14ac:dyDescent="0.15">
      <c r="A312" s="10"/>
    </row>
    <row r="313" spans="1:1" ht="16.5" customHeight="1" x14ac:dyDescent="0.15">
      <c r="A313" s="10"/>
    </row>
    <row r="314" spans="1:1" ht="16.5" customHeight="1" x14ac:dyDescent="0.15">
      <c r="A314" s="10"/>
    </row>
    <row r="315" spans="1:1" ht="16.5" customHeight="1" x14ac:dyDescent="0.15">
      <c r="A315" s="10"/>
    </row>
    <row r="316" spans="1:1" ht="16.5" customHeight="1" x14ac:dyDescent="0.15">
      <c r="A316" s="10"/>
    </row>
    <row r="317" spans="1:1" ht="16.5" customHeight="1" x14ac:dyDescent="0.15">
      <c r="A317" s="10"/>
    </row>
    <row r="318" spans="1:1" ht="16.5" customHeight="1" x14ac:dyDescent="0.15">
      <c r="A318" s="10"/>
    </row>
    <row r="319" spans="1:1" ht="16.5" customHeight="1" x14ac:dyDescent="0.15">
      <c r="A319" s="10"/>
    </row>
    <row r="320" spans="1:1" ht="16.5" customHeight="1" x14ac:dyDescent="0.15">
      <c r="A320" s="10"/>
    </row>
    <row r="321" spans="1:1" ht="16.5" customHeight="1" x14ac:dyDescent="0.15">
      <c r="A321" s="10"/>
    </row>
    <row r="322" spans="1:1" ht="16.5" customHeight="1" x14ac:dyDescent="0.15">
      <c r="A322" s="10"/>
    </row>
    <row r="323" spans="1:1" ht="16.5" customHeight="1" x14ac:dyDescent="0.15">
      <c r="A323" s="10"/>
    </row>
    <row r="324" spans="1:1" ht="16.5" customHeight="1" x14ac:dyDescent="0.15">
      <c r="A324" s="10"/>
    </row>
    <row r="325" spans="1:1" ht="16.5" customHeight="1" x14ac:dyDescent="0.15">
      <c r="A325" s="10"/>
    </row>
    <row r="326" spans="1:1" ht="16.5" customHeight="1" x14ac:dyDescent="0.15">
      <c r="A326" s="10"/>
    </row>
    <row r="327" spans="1:1" ht="16.5" customHeight="1" x14ac:dyDescent="0.15">
      <c r="A327" s="10"/>
    </row>
    <row r="328" spans="1:1" ht="16.5" customHeight="1" x14ac:dyDescent="0.15">
      <c r="A328" s="10"/>
    </row>
    <row r="329" spans="1:1" ht="16.5" customHeight="1" x14ac:dyDescent="0.15">
      <c r="A329" s="10"/>
    </row>
    <row r="330" spans="1:1" ht="16.5" customHeight="1" x14ac:dyDescent="0.15">
      <c r="A330" s="10"/>
    </row>
    <row r="331" spans="1:1" ht="16.5" customHeight="1" x14ac:dyDescent="0.15">
      <c r="A331" s="10"/>
    </row>
    <row r="332" spans="1:1" ht="16.5" customHeight="1" x14ac:dyDescent="0.15">
      <c r="A332" s="10"/>
    </row>
    <row r="333" spans="1:1" ht="16.5" customHeight="1" x14ac:dyDescent="0.15">
      <c r="A333" s="10"/>
    </row>
    <row r="334" spans="1:1" ht="16.5" customHeight="1" x14ac:dyDescent="0.15">
      <c r="A334" s="10"/>
    </row>
    <row r="335" spans="1:1" ht="16.5" customHeight="1" x14ac:dyDescent="0.15">
      <c r="A335" s="10"/>
    </row>
    <row r="336" spans="1:1" ht="16.5" customHeight="1" x14ac:dyDescent="0.15">
      <c r="A336" s="10"/>
    </row>
    <row r="337" spans="1:1" ht="16.5" customHeight="1" x14ac:dyDescent="0.15">
      <c r="A337" s="10"/>
    </row>
    <row r="338" spans="1:1" ht="16.5" customHeight="1" x14ac:dyDescent="0.15">
      <c r="A338" s="10"/>
    </row>
    <row r="339" spans="1:1" ht="16.5" customHeight="1" x14ac:dyDescent="0.15">
      <c r="A339" s="10"/>
    </row>
    <row r="340" spans="1:1" ht="16.5" customHeight="1" x14ac:dyDescent="0.15">
      <c r="A340" s="10"/>
    </row>
    <row r="341" spans="1:1" ht="16.5" customHeight="1" x14ac:dyDescent="0.15">
      <c r="A341" s="10"/>
    </row>
    <row r="342" spans="1:1" ht="16.5" customHeight="1" x14ac:dyDescent="0.15">
      <c r="A342" s="10"/>
    </row>
    <row r="343" spans="1:1" ht="16.5" customHeight="1" x14ac:dyDescent="0.15">
      <c r="A343" s="10"/>
    </row>
    <row r="344" spans="1:1" ht="16.5" customHeight="1" x14ac:dyDescent="0.15">
      <c r="A344" s="10"/>
    </row>
    <row r="345" spans="1:1" ht="16.5" customHeight="1" x14ac:dyDescent="0.15">
      <c r="A345" s="10"/>
    </row>
    <row r="346" spans="1:1" ht="16.5" customHeight="1" x14ac:dyDescent="0.15">
      <c r="A346" s="10"/>
    </row>
    <row r="347" spans="1:1" ht="16.5" customHeight="1" x14ac:dyDescent="0.15">
      <c r="A347" s="10"/>
    </row>
    <row r="348" spans="1:1" ht="16.5" customHeight="1" x14ac:dyDescent="0.15">
      <c r="A348" s="10"/>
    </row>
    <row r="349" spans="1:1" ht="16.5" customHeight="1" x14ac:dyDescent="0.15">
      <c r="A349" s="10"/>
    </row>
    <row r="350" spans="1:1" ht="16.5" customHeight="1" x14ac:dyDescent="0.15">
      <c r="A350" s="10"/>
    </row>
    <row r="351" spans="1:1" ht="16.5" customHeight="1" x14ac:dyDescent="0.15">
      <c r="A351" s="10"/>
    </row>
    <row r="352" spans="1:1" ht="16.5" customHeight="1" x14ac:dyDescent="0.15">
      <c r="A352" s="10"/>
    </row>
    <row r="353" spans="1:1" ht="16.5" customHeight="1" x14ac:dyDescent="0.15">
      <c r="A353" s="10"/>
    </row>
    <row r="354" spans="1:1" ht="16.5" customHeight="1" x14ac:dyDescent="0.15">
      <c r="A354" s="10"/>
    </row>
    <row r="355" spans="1:1" ht="16.5" customHeight="1" x14ac:dyDescent="0.15">
      <c r="A355" s="10"/>
    </row>
    <row r="356" spans="1:1" ht="16.5" customHeight="1" x14ac:dyDescent="0.15">
      <c r="A356" s="10"/>
    </row>
    <row r="357" spans="1:1" ht="16.5" customHeight="1" x14ac:dyDescent="0.15">
      <c r="A357" s="10"/>
    </row>
    <row r="358" spans="1:1" ht="16.5" customHeight="1" x14ac:dyDescent="0.15">
      <c r="A358" s="10"/>
    </row>
    <row r="359" spans="1:1" ht="16.5" customHeight="1" x14ac:dyDescent="0.15">
      <c r="A359" s="10"/>
    </row>
    <row r="360" spans="1:1" ht="16.5" customHeight="1" x14ac:dyDescent="0.15">
      <c r="A360" s="10"/>
    </row>
    <row r="361" spans="1:1" ht="16.5" customHeight="1" x14ac:dyDescent="0.15">
      <c r="A361" s="10"/>
    </row>
    <row r="362" spans="1:1" ht="16.5" customHeight="1" x14ac:dyDescent="0.15">
      <c r="A362" s="10"/>
    </row>
    <row r="363" spans="1:1" ht="16.5" customHeight="1" x14ac:dyDescent="0.15">
      <c r="A363" s="10"/>
    </row>
    <row r="364" spans="1:1" ht="16.5" customHeight="1" x14ac:dyDescent="0.15">
      <c r="A364" s="10"/>
    </row>
    <row r="365" spans="1:1" ht="16.5" customHeight="1" x14ac:dyDescent="0.15">
      <c r="A365" s="10"/>
    </row>
    <row r="366" spans="1:1" ht="16.5" customHeight="1" x14ac:dyDescent="0.15">
      <c r="A366" s="10"/>
    </row>
    <row r="367" spans="1:1" ht="16.5" customHeight="1" x14ac:dyDescent="0.15">
      <c r="A367" s="10"/>
    </row>
    <row r="368" spans="1:1" ht="16.5" customHeight="1" x14ac:dyDescent="0.15">
      <c r="A368" s="10"/>
    </row>
    <row r="369" spans="1:1" ht="16.5" customHeight="1" x14ac:dyDescent="0.15">
      <c r="A369" s="10"/>
    </row>
    <row r="370" spans="1:1" ht="16.5" customHeight="1" x14ac:dyDescent="0.15">
      <c r="A370" s="10"/>
    </row>
    <row r="371" spans="1:1" ht="16.5" customHeight="1" x14ac:dyDescent="0.15">
      <c r="A371" s="10"/>
    </row>
    <row r="372" spans="1:1" ht="16.5" customHeight="1" x14ac:dyDescent="0.15">
      <c r="A372" s="10"/>
    </row>
    <row r="373" spans="1:1" ht="16.5" customHeight="1" x14ac:dyDescent="0.15">
      <c r="A373" s="10"/>
    </row>
    <row r="374" spans="1:1" ht="16.5" customHeight="1" x14ac:dyDescent="0.15">
      <c r="A374" s="10"/>
    </row>
    <row r="375" spans="1:1" ht="16.5" customHeight="1" x14ac:dyDescent="0.15">
      <c r="A375" s="10"/>
    </row>
    <row r="376" spans="1:1" ht="16.5" customHeight="1" x14ac:dyDescent="0.15">
      <c r="A376" s="10"/>
    </row>
    <row r="377" spans="1:1" ht="16.5" customHeight="1" x14ac:dyDescent="0.15">
      <c r="A377" s="10"/>
    </row>
    <row r="378" spans="1:1" ht="16.5" customHeight="1" x14ac:dyDescent="0.15">
      <c r="A378" s="10"/>
    </row>
    <row r="379" spans="1:1" ht="16.5" customHeight="1" x14ac:dyDescent="0.15">
      <c r="A379" s="10"/>
    </row>
    <row r="380" spans="1:1" ht="16.5" customHeight="1" x14ac:dyDescent="0.15">
      <c r="A380" s="10"/>
    </row>
    <row r="381" spans="1:1" ht="16.5" customHeight="1" x14ac:dyDescent="0.15">
      <c r="A381" s="10"/>
    </row>
    <row r="382" spans="1:1" ht="16.5" customHeight="1" x14ac:dyDescent="0.15">
      <c r="A382" s="10"/>
    </row>
    <row r="383" spans="1:1" ht="16.5" customHeight="1" x14ac:dyDescent="0.15">
      <c r="A383" s="10"/>
    </row>
    <row r="384" spans="1:1" ht="16.5" customHeight="1" x14ac:dyDescent="0.15">
      <c r="A384" s="10"/>
    </row>
    <row r="385" spans="1:1" ht="16.5" customHeight="1" x14ac:dyDescent="0.15">
      <c r="A385" s="10"/>
    </row>
    <row r="386" spans="1:1" ht="16.5" customHeight="1" x14ac:dyDescent="0.15">
      <c r="A386" s="10"/>
    </row>
    <row r="387" spans="1:1" ht="16.5" customHeight="1" x14ac:dyDescent="0.15">
      <c r="A387" s="10"/>
    </row>
    <row r="388" spans="1:1" ht="16.5" customHeight="1" x14ac:dyDescent="0.15">
      <c r="A388" s="10"/>
    </row>
    <row r="389" spans="1:1" ht="16.5" customHeight="1" x14ac:dyDescent="0.15">
      <c r="A389" s="10"/>
    </row>
    <row r="390" spans="1:1" ht="16.5" customHeight="1" x14ac:dyDescent="0.15">
      <c r="A390" s="10"/>
    </row>
    <row r="391" spans="1:1" ht="16.5" customHeight="1" x14ac:dyDescent="0.15">
      <c r="A391" s="10"/>
    </row>
    <row r="392" spans="1:1" ht="16.5" customHeight="1" x14ac:dyDescent="0.15">
      <c r="A392" s="10"/>
    </row>
    <row r="393" spans="1:1" ht="16.5" customHeight="1" x14ac:dyDescent="0.15">
      <c r="A393" s="10"/>
    </row>
    <row r="394" spans="1:1" ht="16.5" customHeight="1" x14ac:dyDescent="0.15">
      <c r="A394" s="10"/>
    </row>
    <row r="395" spans="1:1" ht="16.5" customHeight="1" x14ac:dyDescent="0.15">
      <c r="A395" s="10"/>
    </row>
    <row r="396" spans="1:1" ht="16.5" customHeight="1" x14ac:dyDescent="0.15">
      <c r="A396" s="10"/>
    </row>
    <row r="397" spans="1:1" ht="16.5" customHeight="1" x14ac:dyDescent="0.15">
      <c r="A397" s="10"/>
    </row>
    <row r="398" spans="1:1" ht="16.5" customHeight="1" x14ac:dyDescent="0.15">
      <c r="A398" s="10"/>
    </row>
    <row r="399" spans="1:1" ht="16.5" customHeight="1" x14ac:dyDescent="0.15">
      <c r="A399" s="10"/>
    </row>
    <row r="400" spans="1:1" ht="16.5" customHeight="1" x14ac:dyDescent="0.15">
      <c r="A400" s="10"/>
    </row>
    <row r="401" spans="1:1" ht="16.5" customHeight="1" x14ac:dyDescent="0.15">
      <c r="A401" s="10"/>
    </row>
    <row r="402" spans="1:1" ht="16.5" customHeight="1" x14ac:dyDescent="0.15">
      <c r="A402" s="10"/>
    </row>
    <row r="403" spans="1:1" ht="16.5" customHeight="1" x14ac:dyDescent="0.15">
      <c r="A403" s="10"/>
    </row>
    <row r="404" spans="1:1" ht="16.5" customHeight="1" x14ac:dyDescent="0.15">
      <c r="A404" s="10"/>
    </row>
    <row r="405" spans="1:1" ht="16.5" customHeight="1" x14ac:dyDescent="0.15">
      <c r="A405" s="10"/>
    </row>
    <row r="406" spans="1:1" ht="16.5" customHeight="1" x14ac:dyDescent="0.15">
      <c r="A406" s="10"/>
    </row>
    <row r="407" spans="1:1" ht="16.5" customHeight="1" x14ac:dyDescent="0.15">
      <c r="A407" s="10"/>
    </row>
    <row r="408" spans="1:1" ht="16.5" customHeight="1" x14ac:dyDescent="0.15">
      <c r="A408" s="10"/>
    </row>
    <row r="409" spans="1:1" ht="16.5" customHeight="1" x14ac:dyDescent="0.15">
      <c r="A409" s="10"/>
    </row>
    <row r="410" spans="1:1" ht="16.5" customHeight="1" x14ac:dyDescent="0.15">
      <c r="A410" s="10"/>
    </row>
    <row r="411" spans="1:1" ht="16.5" customHeight="1" x14ac:dyDescent="0.15">
      <c r="A411" s="10"/>
    </row>
    <row r="412" spans="1:1" ht="16.5" customHeight="1" x14ac:dyDescent="0.15">
      <c r="A412" s="10"/>
    </row>
    <row r="413" spans="1:1" ht="16.5" customHeight="1" x14ac:dyDescent="0.15">
      <c r="A413" s="10"/>
    </row>
    <row r="414" spans="1:1" ht="16.5" customHeight="1" x14ac:dyDescent="0.15">
      <c r="A414" s="10"/>
    </row>
    <row r="415" spans="1:1" ht="16.5" customHeight="1" x14ac:dyDescent="0.15">
      <c r="A415" s="10"/>
    </row>
    <row r="416" spans="1:1" ht="16.5" customHeight="1" x14ac:dyDescent="0.15">
      <c r="A416" s="10"/>
    </row>
    <row r="417" spans="1:1" ht="16.5" customHeight="1" x14ac:dyDescent="0.15">
      <c r="A417" s="10"/>
    </row>
    <row r="418" spans="1:1" ht="16.5" customHeight="1" x14ac:dyDescent="0.15">
      <c r="A418" s="10"/>
    </row>
    <row r="419" spans="1:1" ht="16.5" customHeight="1" x14ac:dyDescent="0.15">
      <c r="A419" s="10"/>
    </row>
    <row r="420" spans="1:1" ht="16.5" customHeight="1" x14ac:dyDescent="0.15">
      <c r="A420" s="10"/>
    </row>
    <row r="421" spans="1:1" ht="16.5" customHeight="1" x14ac:dyDescent="0.15">
      <c r="A421" s="10"/>
    </row>
    <row r="422" spans="1:1" ht="16.5" customHeight="1" x14ac:dyDescent="0.15">
      <c r="A422" s="10"/>
    </row>
    <row r="423" spans="1:1" ht="16.5" customHeight="1" x14ac:dyDescent="0.15">
      <c r="A423" s="10"/>
    </row>
    <row r="424" spans="1:1" ht="16.5" customHeight="1" x14ac:dyDescent="0.15">
      <c r="A424" s="10"/>
    </row>
    <row r="425" spans="1:1" ht="16.5" customHeight="1" x14ac:dyDescent="0.15">
      <c r="A425" s="10"/>
    </row>
    <row r="426" spans="1:1" ht="16.5" customHeight="1" x14ac:dyDescent="0.15">
      <c r="A426" s="10"/>
    </row>
    <row r="427" spans="1:1" ht="16.5" customHeight="1" x14ac:dyDescent="0.15">
      <c r="A427" s="10"/>
    </row>
    <row r="428" spans="1:1" ht="16.5" customHeight="1" x14ac:dyDescent="0.15">
      <c r="A428" s="10"/>
    </row>
    <row r="429" spans="1:1" ht="16.5" customHeight="1" x14ac:dyDescent="0.15">
      <c r="A429" s="10"/>
    </row>
    <row r="430" spans="1:1" ht="16.5" customHeight="1" x14ac:dyDescent="0.15">
      <c r="A430" s="10"/>
    </row>
    <row r="431" spans="1:1" ht="16.5" customHeight="1" x14ac:dyDescent="0.15">
      <c r="A431" s="10"/>
    </row>
    <row r="432" spans="1:1" ht="16.5" customHeight="1" x14ac:dyDescent="0.15">
      <c r="A432" s="10"/>
    </row>
    <row r="433" spans="1:1" ht="16.5" customHeight="1" x14ac:dyDescent="0.15">
      <c r="A433" s="10"/>
    </row>
    <row r="434" spans="1:1" ht="16.5" customHeight="1" x14ac:dyDescent="0.15">
      <c r="A434" s="10"/>
    </row>
    <row r="435" spans="1:1" ht="16.5" customHeight="1" x14ac:dyDescent="0.15">
      <c r="A435" s="10"/>
    </row>
    <row r="436" spans="1:1" ht="16.5" customHeight="1" x14ac:dyDescent="0.15">
      <c r="A436" s="10"/>
    </row>
    <row r="437" spans="1:1" ht="16.5" customHeight="1" x14ac:dyDescent="0.15">
      <c r="A437" s="10"/>
    </row>
    <row r="438" spans="1:1" ht="16.5" customHeight="1" x14ac:dyDescent="0.15">
      <c r="A438" s="10"/>
    </row>
    <row r="439" spans="1:1" ht="16.5" customHeight="1" x14ac:dyDescent="0.15">
      <c r="A439" s="10"/>
    </row>
    <row r="440" spans="1:1" ht="16.5" customHeight="1" x14ac:dyDescent="0.15">
      <c r="A440" s="10"/>
    </row>
    <row r="441" spans="1:1" ht="16.5" customHeight="1" x14ac:dyDescent="0.15">
      <c r="A441" s="10"/>
    </row>
    <row r="442" spans="1:1" ht="16.5" customHeight="1" x14ac:dyDescent="0.15">
      <c r="A442" s="10"/>
    </row>
    <row r="443" spans="1:1" ht="16.5" customHeight="1" x14ac:dyDescent="0.15">
      <c r="A443" s="10"/>
    </row>
    <row r="444" spans="1:1" ht="16.5" customHeight="1" x14ac:dyDescent="0.15">
      <c r="A444" s="10"/>
    </row>
    <row r="445" spans="1:1" ht="16.5" customHeight="1" x14ac:dyDescent="0.15">
      <c r="A445" s="10"/>
    </row>
    <row r="446" spans="1:1" ht="16.5" customHeight="1" x14ac:dyDescent="0.15">
      <c r="A446" s="10"/>
    </row>
    <row r="447" spans="1:1" ht="16.5" customHeight="1" x14ac:dyDescent="0.15">
      <c r="A447" s="10"/>
    </row>
    <row r="448" spans="1:1" ht="16.5" customHeight="1" x14ac:dyDescent="0.15">
      <c r="A448" s="10"/>
    </row>
    <row r="449" spans="1:1" ht="16.5" customHeight="1" x14ac:dyDescent="0.15">
      <c r="A449" s="10"/>
    </row>
    <row r="450" spans="1:1" ht="16.5" customHeight="1" x14ac:dyDescent="0.15">
      <c r="A450" s="10"/>
    </row>
    <row r="451" spans="1:1" ht="16.5" customHeight="1" x14ac:dyDescent="0.15">
      <c r="A451" s="10"/>
    </row>
    <row r="452" spans="1:1" ht="16.5" customHeight="1" x14ac:dyDescent="0.15">
      <c r="A452" s="10"/>
    </row>
    <row r="453" spans="1:1" ht="16.5" customHeight="1" x14ac:dyDescent="0.15">
      <c r="A453" s="10"/>
    </row>
    <row r="454" spans="1:1" ht="16.5" customHeight="1" x14ac:dyDescent="0.15">
      <c r="A454" s="10"/>
    </row>
    <row r="455" spans="1:1" ht="16.5" customHeight="1" x14ac:dyDescent="0.15">
      <c r="A455" s="10"/>
    </row>
    <row r="456" spans="1:1" ht="16.5" customHeight="1" x14ac:dyDescent="0.15">
      <c r="A456" s="10"/>
    </row>
    <row r="457" spans="1:1" ht="16.5" customHeight="1" x14ac:dyDescent="0.15">
      <c r="A457" s="10"/>
    </row>
    <row r="458" spans="1:1" ht="16.5" customHeight="1" x14ac:dyDescent="0.15">
      <c r="A458" s="10"/>
    </row>
    <row r="459" spans="1:1" ht="16.5" customHeight="1" x14ac:dyDescent="0.15">
      <c r="A459" s="10"/>
    </row>
    <row r="460" spans="1:1" ht="16.5" customHeight="1" x14ac:dyDescent="0.15">
      <c r="A460" s="10"/>
    </row>
  </sheetData>
  <mergeCells count="66">
    <mergeCell ref="T1:U1"/>
    <mergeCell ref="V1:W1"/>
    <mergeCell ref="X1:Y1"/>
    <mergeCell ref="Z1:AA1"/>
    <mergeCell ref="AD2:AG2"/>
    <mergeCell ref="H1:H2"/>
    <mergeCell ref="B123:B127"/>
    <mergeCell ref="B128:B132"/>
    <mergeCell ref="B133:B137"/>
    <mergeCell ref="B138:B142"/>
    <mergeCell ref="B93:B97"/>
    <mergeCell ref="B88:B92"/>
    <mergeCell ref="B98:B102"/>
    <mergeCell ref="B103:B107"/>
    <mergeCell ref="B53:B57"/>
    <mergeCell ref="B58:B62"/>
    <mergeCell ref="B108:B112"/>
    <mergeCell ref="B113:B117"/>
    <mergeCell ref="B68:B72"/>
    <mergeCell ref="B73:B77"/>
    <mergeCell ref="B78:B82"/>
    <mergeCell ref="B8:B12"/>
    <mergeCell ref="B13:B17"/>
    <mergeCell ref="B18:B22"/>
    <mergeCell ref="A118:A122"/>
    <mergeCell ref="A123:A127"/>
    <mergeCell ref="A128:A132"/>
    <mergeCell ref="A88:A92"/>
    <mergeCell ref="A53:A57"/>
    <mergeCell ref="A58:A62"/>
    <mergeCell ref="A63:A67"/>
    <mergeCell ref="A133:A137"/>
    <mergeCell ref="A38:A42"/>
    <mergeCell ref="A43:A47"/>
    <mergeCell ref="A48:A52"/>
    <mergeCell ref="B83:B87"/>
    <mergeCell ref="A138:A142"/>
    <mergeCell ref="B48:B52"/>
    <mergeCell ref="B118:B122"/>
    <mergeCell ref="B63:B67"/>
    <mergeCell ref="A113:A117"/>
    <mergeCell ref="A68:A72"/>
    <mergeCell ref="A93:A97"/>
    <mergeCell ref="A98:A102"/>
    <mergeCell ref="A103:A107"/>
    <mergeCell ref="A108:A112"/>
    <mergeCell ref="A73:A77"/>
    <mergeCell ref="A78:A82"/>
    <mergeCell ref="A83:A87"/>
    <mergeCell ref="B23:B27"/>
    <mergeCell ref="B28:B32"/>
    <mergeCell ref="B33:B37"/>
    <mergeCell ref="B38:B42"/>
    <mergeCell ref="B43:B47"/>
    <mergeCell ref="A28:A32"/>
    <mergeCell ref="A33:A37"/>
    <mergeCell ref="D1:G1"/>
    <mergeCell ref="A1:A2"/>
    <mergeCell ref="A3:A7"/>
    <mergeCell ref="A8:A12"/>
    <mergeCell ref="C1:C2"/>
    <mergeCell ref="A23:A27"/>
    <mergeCell ref="A13:A17"/>
    <mergeCell ref="A18:A22"/>
    <mergeCell ref="B1:B2"/>
    <mergeCell ref="B3:B7"/>
  </mergeCells>
  <phoneticPr fontId="23"/>
  <pageMargins left="0.78740157480314965" right="0" top="0.78740157480314965" bottom="0" header="0.51181102362204722" footer="0.51181102362204722"/>
  <pageSetup paperSize="9" orientation="portrait" errors="blank" r:id="rId1"/>
  <headerFooter alignWithMargins="0"/>
  <rowBreaks count="3" manualBreakCount="3">
    <brk id="42" max="16383" man="1"/>
    <brk id="87" max="16383" man="1"/>
    <brk id="132" max="8" man="1"/>
  </rowBreaks>
  <colBreaks count="1" manualBreakCount="1">
    <brk id="9" max="1048575" man="1"/>
  </colBreaks>
  <ignoredErrors>
    <ignoredError sqref="AB3 AB4:AB15" formulaRange="1"/>
    <ignoredError sqref="E3:F3 H3 E8:F8 H8 H18 E13:F13 H13 F18 E23:F23 H23 E98:F98 H98 E101:E102 F101:F102 H101:H102 O108 O113 O118 O123 O128 O133 O138 E103:F126 H103:H125 H126:H142 E127:F142 E93:F93 H93 E88:F88 H88 E83:F83 H83 E78:F78 H78 E73:F73 H73 E68:F68 H68 E63:F63 H63 E58:F58 H58 E53:F53 H53 E48:F48 H48 E43:F43 H43 E38:F38 H38 E33:F33 H33 E28:F28 H28" evalError="1"/>
  </ignoredError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試合結果記録表</vt:lpstr>
      <vt:lpstr>成績表</vt:lpstr>
      <vt:lpstr>登録順</vt:lpstr>
      <vt:lpstr>日程表作成用</vt:lpstr>
      <vt:lpstr>試合結果記録表!Print_Area</vt:lpstr>
      <vt:lpstr>成績表!Print_Area</vt:lpstr>
      <vt:lpstr>日程表作成用!Print_Area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HIDETOSI ITOU</dc:creator>
  <cp:lastModifiedBy>山下 淳平</cp:lastModifiedBy>
  <cp:revision/>
  <cp:lastPrinted>2025-06-01T05:40:19Z</cp:lastPrinted>
  <dcterms:created xsi:type="dcterms:W3CDTF">2001-02-03T03:11:04Z</dcterms:created>
  <dcterms:modified xsi:type="dcterms:W3CDTF">2025-06-30T04:46:30Z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